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lan estrategico de la institución\Plan Operativo anual\"/>
    </mc:Choice>
  </mc:AlternateContent>
  <xr:revisionPtr revIDLastSave="0" documentId="8_{F2103E18-65F9-4587-90CB-FCB28A35BC9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POA CDC 2022" sheetId="1" r:id="rId1"/>
  </sheets>
  <definedNames>
    <definedName name="Print_Area" localSheetId="0">'POA CDC 2022'!$A$1:$M$614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9" i="1" l="1"/>
  <c r="M567" i="1" s="1"/>
  <c r="L564" i="1"/>
  <c r="L563" i="1"/>
  <c r="L562" i="1"/>
  <c r="M538" i="1"/>
  <c r="L535" i="1"/>
  <c r="L534" i="1"/>
  <c r="L515" i="1"/>
  <c r="M515" i="1" s="1"/>
  <c r="L510" i="1"/>
  <c r="M510" i="1" s="1"/>
  <c r="M492" i="1"/>
  <c r="M476" i="1"/>
  <c r="M469" i="1"/>
  <c r="M454" i="1"/>
  <c r="M450" i="1"/>
  <c r="M309" i="1"/>
  <c r="M323" i="1"/>
  <c r="M373" i="1"/>
  <c r="M304" i="1"/>
  <c r="M233" i="1"/>
  <c r="M217" i="1"/>
  <c r="M177" i="1"/>
  <c r="M561" i="1" l="1"/>
  <c r="M532" i="1"/>
  <c r="M76" i="1"/>
  <c r="M53" i="1"/>
  <c r="M14" i="1" l="1"/>
  <c r="M62" i="1" l="1"/>
  <c r="M57" i="1"/>
  <c r="L51" i="1"/>
  <c r="L50" i="1"/>
</calcChain>
</file>

<file path=xl/sharedStrings.xml><?xml version="1.0" encoding="utf-8"?>
<sst xmlns="http://schemas.openxmlformats.org/spreadsheetml/2006/main" count="1962" uniqueCount="960">
  <si>
    <t>Evaluación del alcance de las metas</t>
  </si>
  <si>
    <t xml:space="preserve">Porcentaje </t>
  </si>
  <si>
    <t>Color</t>
  </si>
  <si>
    <t>Verde</t>
  </si>
  <si>
    <t>Amarillo</t>
  </si>
  <si>
    <t>Rojo</t>
  </si>
  <si>
    <t>DEPARTAMENTO DE INVESTIGACIÓN SOBRE DEFENSA COMERCIAL</t>
  </si>
  <si>
    <t>Eje Estratégico 1: Innovación y Desarrollo</t>
  </si>
  <si>
    <t>PRODUCTOS (S)</t>
  </si>
  <si>
    <t>INDICADOR (ES)</t>
  </si>
  <si>
    <t>META (S)</t>
  </si>
  <si>
    <t>ACTIVIDADES</t>
  </si>
  <si>
    <t>MEDIO (OS) DE VERIFICACIÓN</t>
  </si>
  <si>
    <t>PONDERACIÓN DE LAS METAS</t>
  </si>
  <si>
    <t>RESPONSABLE (S)</t>
  </si>
  <si>
    <t>CRONOGRAMA</t>
  </si>
  <si>
    <t xml:space="preserve">REQUERIMIENTOS </t>
  </si>
  <si>
    <t>MONTO (RD$)</t>
  </si>
  <si>
    <t>CLASIFICADOR 
PRESUPUESTARIO</t>
  </si>
  <si>
    <t>DESCRIPCIÓN</t>
  </si>
  <si>
    <t>VALORES RD$</t>
  </si>
  <si>
    <t>PLENO-DE</t>
  </si>
  <si>
    <t>2.3.1.1.01</t>
  </si>
  <si>
    <t>Alquiler de Salón y Coffee break</t>
  </si>
  <si>
    <t>2.2.8.7.06</t>
  </si>
  <si>
    <t>Servcios técnicos profesionales/fotos</t>
  </si>
  <si>
    <t>DEI</t>
  </si>
  <si>
    <t>N/A</t>
  </si>
  <si>
    <t>Recursos Humanos</t>
  </si>
  <si>
    <t>Objetivo Estratégico: Implementar el Sistema de Asistencia Técnica Especializada (SIADEC)</t>
  </si>
  <si>
    <t>Ayuda memoría (si aplica)</t>
  </si>
  <si>
    <t>Coordinador SIADEC-DEI-DE</t>
  </si>
  <si>
    <t>Correos, llamadas, reuniones, formulario de satisfacción</t>
  </si>
  <si>
    <t>Capacitaciones impartidas</t>
  </si>
  <si>
    <t>DE-DEI</t>
  </si>
  <si>
    <t>2.2.8.6.01</t>
  </si>
  <si>
    <t>Alimentos y bebidas</t>
  </si>
  <si>
    <t>PLENO</t>
  </si>
  <si>
    <t>Sectores a capacitar identificados</t>
  </si>
  <si>
    <t>PLENO-DE-DEI</t>
  </si>
  <si>
    <t>Lista de participantes</t>
  </si>
  <si>
    <t>2.2.4.1.01</t>
  </si>
  <si>
    <t>Pasajes internos</t>
  </si>
  <si>
    <t>Formulario de retroalimentación</t>
  </si>
  <si>
    <t>Pasajes al interior</t>
  </si>
  <si>
    <t>Fotos</t>
  </si>
  <si>
    <t>2.2.3.1.01</t>
  </si>
  <si>
    <t>Viáticos dentro del país</t>
  </si>
  <si>
    <t>Formulario de satisfacción</t>
  </si>
  <si>
    <t xml:space="preserve">Material gastable </t>
  </si>
  <si>
    <t>Contenido programático elaborado</t>
  </si>
  <si>
    <t>2.3.3.3.01</t>
  </si>
  <si>
    <t>Artes gráficas</t>
  </si>
  <si>
    <t>Contenido programático aprobado</t>
  </si>
  <si>
    <t>Publicaciones realizadas</t>
  </si>
  <si>
    <t>servicios profesionales/fotos</t>
  </si>
  <si>
    <t>Material gastable</t>
  </si>
  <si>
    <t>Charlas y seminarios impartidos</t>
  </si>
  <si>
    <t xml:space="preserve">Educación y sensibilización a la sociedad sobre temas de defensa comercial mediante charlas y seminarios </t>
  </si>
  <si>
    <t>Capacitaciones confirmadas y coordinadas</t>
  </si>
  <si>
    <t>Lista de participacipantes, formulario de retroalimentación completado y fotos</t>
  </si>
  <si>
    <t>PLENO-DEI</t>
  </si>
  <si>
    <t>Capacitación confirmada y coordinada</t>
  </si>
  <si>
    <t>Eje Estratégico 2: Fortalecimiento Institucional.</t>
  </si>
  <si>
    <t>Objetivo estratégico:  Establecer mejores prácticas en los procesos vinculados a la defensa de los sectores productivos nacionales ante eventuales prácticas desleales de comercio y/o aumentos súbitos de las importaciones.</t>
  </si>
  <si>
    <t>DEPARTAMENTO ADMINISTRATIVO Y FINANCIERO (DAyF)</t>
  </si>
  <si>
    <t>Eje Estratégico 2:  Fortalecimiento Institucional</t>
  </si>
  <si>
    <t>PRODUCTO (S)</t>
  </si>
  <si>
    <t>ACTIVIDAD (ES)</t>
  </si>
  <si>
    <t>MEDIO (S) DE VERIFICACIÓN</t>
  </si>
  <si>
    <t>Recursos humanos</t>
  </si>
  <si>
    <t>Documentos organizados por áreas, funciones, actividades, tipologia y series documentales</t>
  </si>
  <si>
    <t>Cuadro de clasificación de documentos creado</t>
  </si>
  <si>
    <t>DE</t>
  </si>
  <si>
    <t>DAyF</t>
  </si>
  <si>
    <t>Dos (2) Estados Financieros</t>
  </si>
  <si>
    <t>Un (1) Presupuesto digitado en el SIGEF</t>
  </si>
  <si>
    <t>DAyF-UPyD</t>
  </si>
  <si>
    <t>DIVISIÓN DE RECURSOS HUMANOS</t>
  </si>
  <si>
    <t>Objetivo Estratégico: Implementar el Programa de Pasantía Universitarias.</t>
  </si>
  <si>
    <t>Cantidad de pasantes recibidos</t>
  </si>
  <si>
    <t>Dos (2) pasantes</t>
  </si>
  <si>
    <t>Gratificaciones por pasantías</t>
  </si>
  <si>
    <t>Formulario de evaluación completado</t>
  </si>
  <si>
    <t xml:space="preserve">%  de colaboradores evaluados </t>
  </si>
  <si>
    <t>RRHH</t>
  </si>
  <si>
    <t>Formularios con Acuerdos del Desempeño</t>
  </si>
  <si>
    <t>Objetivo estratégico:   Diseñar e implementar el Programa de Cultura Organizacional.</t>
  </si>
  <si>
    <t>100% de las actividades de promoción ejecutadas.</t>
  </si>
  <si>
    <t>Cantidad de actividades realizadas para el fortalecimiento del clima laboral e integración y motivación del personal.</t>
  </si>
  <si>
    <t>Fotos, mural, listado de participantes</t>
  </si>
  <si>
    <t>RRHH - DE</t>
  </si>
  <si>
    <t>Actividades de integración</t>
  </si>
  <si>
    <t>RR.HH</t>
  </si>
  <si>
    <t>Encuesta aplicada/informe de resultados</t>
  </si>
  <si>
    <t>RR.HH - MAP</t>
  </si>
  <si>
    <t xml:space="preserve">RR.HH </t>
  </si>
  <si>
    <t>Porcentaje de ejecución del Plan de Capacitación</t>
  </si>
  <si>
    <t>DE-PLENO</t>
  </si>
  <si>
    <t>2.2.8.7.04</t>
  </si>
  <si>
    <t xml:space="preserve">% obtenido en la actualización de los indicadores </t>
  </si>
  <si>
    <t>80% de cumplimiento del SISMAP.</t>
  </si>
  <si>
    <t>DEPARTAMENTO DE TÉCNOLOGIA DE LA INFORMACIÓN Y COMUNICACIONES (TIC)</t>
  </si>
  <si>
    <t>TIC</t>
  </si>
  <si>
    <t>Objetivo Estratégico : Implementar un Sistema de Digitalización de documentos.</t>
  </si>
  <si>
    <t>% de documentación hábil para digitalización</t>
  </si>
  <si>
    <t xml:space="preserve">Objetivo estratégico: Aplicar los estándares y normativas para el uso efectivo e implementación de las TIC y Gobierno Electrónico. </t>
  </si>
  <si>
    <t>Correos/cuestionario completado</t>
  </si>
  <si>
    <t>Requerimientos validados por el analista de la OPTIC</t>
  </si>
  <si>
    <t>TIC-OPTIC</t>
  </si>
  <si>
    <t>Página web certificada</t>
  </si>
  <si>
    <t>OPTIC</t>
  </si>
  <si>
    <t>Trabajos realizados para la adecuación de los lineamientos</t>
  </si>
  <si>
    <t>Evaluación de cumplimiento</t>
  </si>
  <si>
    <t>Informe emitido por la OPTIC</t>
  </si>
  <si>
    <t>Recepción y validación de las informaciones recibidas</t>
  </si>
  <si>
    <t>RAI</t>
  </si>
  <si>
    <t>Actualización de las informaciones cargadas en el Portal</t>
  </si>
  <si>
    <t>RAI-Todas las áreas</t>
  </si>
  <si>
    <t>DIGEIG</t>
  </si>
  <si>
    <t>RESPONABLE DE ACCESO A LA INFORMACIÓN</t>
  </si>
  <si>
    <t>RAI-DE</t>
  </si>
  <si>
    <t>RAI-Área de competencia</t>
  </si>
  <si>
    <t>Correos/formularios</t>
  </si>
  <si>
    <t>Correos</t>
  </si>
  <si>
    <t>UNIDAD DE PLANIFICACIÓN Y DESARROLLO (UPyD)</t>
  </si>
  <si>
    <t>Objetivo especifico: Fortalecer el proceso de Planificación Estratégica como herramienta central para el desarrollo y fortalecimiento institucional</t>
  </si>
  <si>
    <t xml:space="preserve">UPyD </t>
  </si>
  <si>
    <t>Correos/Matrices</t>
  </si>
  <si>
    <t>Informe elaborado</t>
  </si>
  <si>
    <t>DE-UPyD</t>
  </si>
  <si>
    <t>Todas las áreas</t>
  </si>
  <si>
    <t>Material Gastable</t>
  </si>
  <si>
    <t>Objetivo estratégico: Desarrollo institucional en la gestión de la calidad y eficiencia de los procesos.</t>
  </si>
  <si>
    <t>UPyD</t>
  </si>
  <si>
    <t>Correos electrónicos</t>
  </si>
  <si>
    <t>25% documentación hábil para digitalizar</t>
  </si>
  <si>
    <t>TIC- Usuarios</t>
  </si>
  <si>
    <t>Cronólogico de solicitudes (Reporte)</t>
  </si>
  <si>
    <t>Informe mensual de solicitudes</t>
  </si>
  <si>
    <t>Registro en Línea 311</t>
  </si>
  <si>
    <t>Informe revisado y remitido (correos)</t>
  </si>
  <si>
    <t>Informe aprobado (correos)</t>
  </si>
  <si>
    <t xml:space="preserve">Objetivo Estratégico: Poner en funcionamiento de manera automatizada el Sistema de Alerta Temprana y Monitoreo (SAT) </t>
  </si>
  <si>
    <t>A definir</t>
  </si>
  <si>
    <t>Reportes de entradas</t>
  </si>
  <si>
    <t>Balanza de comprobación generada</t>
  </si>
  <si>
    <t>Estados financieros validados</t>
  </si>
  <si>
    <t xml:space="preserve">Estados financieros revisados y remitidos </t>
  </si>
  <si>
    <t>Estados financieros aprobados</t>
  </si>
  <si>
    <t>Informes revisados y remitidos al Pleno (correos)</t>
  </si>
  <si>
    <t>Informes revisados y aprobados (correos)</t>
  </si>
  <si>
    <t>CONSULTOR</t>
  </si>
  <si>
    <t>UPyD - Todas las áreas</t>
  </si>
  <si>
    <t>Servicios técnicos profesionales</t>
  </si>
  <si>
    <t>PLENO DE COMISIONADOS</t>
  </si>
  <si>
    <t>COMISIÓN DE DEFENSA COMERCIAL (CDC)</t>
  </si>
  <si>
    <t>% de actividades ejecutadas</t>
  </si>
  <si>
    <t>Matriz comparativa de las actividades programadas vs las ejecutadas.</t>
  </si>
  <si>
    <t>Comision de Ética Pública de la CDC (CEP-CDC)</t>
  </si>
  <si>
    <t>% de solicitudes atendidas en el plazo reglamentario</t>
  </si>
  <si>
    <t>% de solicitudes de información tramitadas en el plazo reglamentario</t>
  </si>
  <si>
    <t>Actividades</t>
  </si>
  <si>
    <t>Correo electrónico</t>
  </si>
  <si>
    <t xml:space="preserve">Minuta reunión </t>
  </si>
  <si>
    <t>Matriz/correos de remisión</t>
  </si>
  <si>
    <t>Equipos TI</t>
  </si>
  <si>
    <t>Correos notificación inicio proceso formulación PACC</t>
  </si>
  <si>
    <t>PACC consolidado</t>
  </si>
  <si>
    <t>verificación y elaboraciones de cartar y correos</t>
  </si>
  <si>
    <t>Remisión de las notificaciones de resolución de cara al caso</t>
  </si>
  <si>
    <t>PLENO, DEI</t>
  </si>
  <si>
    <t>2.2.8.7.05</t>
  </si>
  <si>
    <t xml:space="preserve">Boletos aéreos </t>
  </si>
  <si>
    <t>Viáticos fuera del país</t>
  </si>
  <si>
    <t>Envíos por DHL</t>
  </si>
  <si>
    <t>Seguro de viajes al exterior</t>
  </si>
  <si>
    <t>Informes, reuniones, correos  por parte del experto en la materia</t>
  </si>
  <si>
    <t>PLENO-DEI-CONSULTOR</t>
  </si>
  <si>
    <t>Otros servicios técnicos profesionales</t>
  </si>
  <si>
    <t>60 - 79</t>
  </si>
  <si>
    <t>≤ 50</t>
  </si>
  <si>
    <t>80 - 100</t>
  </si>
  <si>
    <t>Actividades realizadas para la promoción de los valores institucionales.</t>
  </si>
  <si>
    <t>Cantidad de informes elaborados y publicados</t>
  </si>
  <si>
    <t xml:space="preserve">Informes de hallazgos elaborados (si aplica) </t>
  </si>
  <si>
    <t xml:space="preserve">Informes aprobados </t>
  </si>
  <si>
    <t>Publicación del informe en la página web de la CDC.</t>
  </si>
  <si>
    <t>1.2.1 Elaborar  informes de las acciones realizadas por la entidades homólogas a la CDC en materia de salvaguardia.</t>
  </si>
  <si>
    <t>INICIO</t>
  </si>
  <si>
    <t>FINAL</t>
  </si>
  <si>
    <t xml:space="preserve">1.3 Informes de monitoreos de importaciones </t>
  </si>
  <si>
    <t>Cantidad de informes elaborados</t>
  </si>
  <si>
    <t xml:space="preserve">1.3.1 Elaborar 6 informes sobre importaciones </t>
  </si>
  <si>
    <t>Informes sobre las importaciones elaborados</t>
  </si>
  <si>
    <t>1.4 Consultas atendidas y reuniones técnicas realizadas</t>
  </si>
  <si>
    <t>Cantidad de consultas atendidas</t>
  </si>
  <si>
    <t xml:space="preserve">1.4.1 Consultas de partes interesadas atendidas </t>
  </si>
  <si>
    <t>1.4.2 Seguimiento a consultas atendidas  y acciones ante el posible incio de un procedimiento de investigación.</t>
  </si>
  <si>
    <t xml:space="preserve">Plan de capacitación revisado </t>
  </si>
  <si>
    <t>Plan de capacitación aprobado (si aplica)</t>
  </si>
  <si>
    <t>Propuesta de universidades en las cuales se impartirán las charlas y talleres</t>
  </si>
  <si>
    <t>Contenido elaborado</t>
  </si>
  <si>
    <t>Publicaciones de la actividad, remisión de invitación de la actividad</t>
  </si>
  <si>
    <t>Listado de participantes</t>
  </si>
  <si>
    <t>DE-DEI-PLENO</t>
  </si>
  <si>
    <t>1.8.1 Actualización contenido programático (si aplica)</t>
  </si>
  <si>
    <t>1.8.2 Aprobación del contenido programático actualizado (si aplica)</t>
  </si>
  <si>
    <t>CLASIFiCADOR
PRES.</t>
  </si>
  <si>
    <t>Periódico circulación nacional / página web CDC</t>
  </si>
  <si>
    <t>2.2.2.1.01</t>
  </si>
  <si>
    <t xml:space="preserve">Publicidad y propaganda </t>
  </si>
  <si>
    <t>Informe realizado</t>
  </si>
  <si>
    <t xml:space="preserve">Informe realizado </t>
  </si>
  <si>
    <t xml:space="preserve">Objetivo estratégico: Implementar un Sistema Institucional de Archivo (SIA) </t>
  </si>
  <si>
    <t>CLASIFICADOR 
PRES.</t>
  </si>
  <si>
    <t>Reursos humanos</t>
  </si>
  <si>
    <t xml:space="preserve">Objetivo estratégico: Garantizar una gestión eficiente sostenida en la transparencia y la rendición de cuentas. </t>
  </si>
  <si>
    <t>Cantidad de informes de la ejecución presupuestaria elaborados</t>
  </si>
  <si>
    <t xml:space="preserve">Doce (12) informes  </t>
  </si>
  <si>
    <t>Cantidad de Estados Financieros elaborados y remitidos a la DIGECOG</t>
  </si>
  <si>
    <t>Presupuesto 2022 formulado, aprobado y digitado según techo asignado.</t>
  </si>
  <si>
    <t>Documento digital o impreso</t>
  </si>
  <si>
    <t>Correo electrónico/documento con ajustes o aprobaciones.</t>
  </si>
  <si>
    <t xml:space="preserve">Correo electrónico </t>
  </si>
  <si>
    <t>Anteproyecto de presupuesto 2022 aprobado (firmado).</t>
  </si>
  <si>
    <t>Reporte del presupuesto digitado en el SIGEF</t>
  </si>
  <si>
    <t>PACC registrado y publicado</t>
  </si>
  <si>
    <t>PACC revisado y validado por el área de compras</t>
  </si>
  <si>
    <t>Sección de compras</t>
  </si>
  <si>
    <t>Requerimientos codificados y consolidados correctamente Form. No. SNCC.F.053</t>
  </si>
  <si>
    <t xml:space="preserve">Sección de compras </t>
  </si>
  <si>
    <t>Costos verificados y validados. Form. No. SNCC.F.053</t>
  </si>
  <si>
    <t>PACC publicado en el Portal de la DGCP y Portal Institucional</t>
  </si>
  <si>
    <t>Sección de compras-RAI</t>
  </si>
  <si>
    <t>Cantidad de inventarios elaborados</t>
  </si>
  <si>
    <t>2 inventarios semestrales elaborados</t>
  </si>
  <si>
    <t>Reporte conteo activos físicos</t>
  </si>
  <si>
    <t>Soporte Administrativo</t>
  </si>
  <si>
    <t>Reporte de inventario SIAP</t>
  </si>
  <si>
    <t>Correos electrónicos y formularios de evaluación impresos</t>
  </si>
  <si>
    <t>Formularios de evaluación evaluados</t>
  </si>
  <si>
    <t>Encargados de áreas</t>
  </si>
  <si>
    <t>Relación de calificaciones obtenidas por el personal</t>
  </si>
  <si>
    <t>Formularios con Acuerdos del Desempeño firmados</t>
  </si>
  <si>
    <t>Relación de acuerdos firmados</t>
  </si>
  <si>
    <t>Formulario para la Detección de Necesidad de Capacitación.</t>
  </si>
  <si>
    <t>Listado de centros de estudio y de programas de capacitación.</t>
  </si>
  <si>
    <t>Listados de participantes y certificados de participanción.</t>
  </si>
  <si>
    <t>Informe de avances remitido a la DE.</t>
  </si>
  <si>
    <t>Objetivo estratégico: Actualizar la plataforma técnologica de la institución (equipos y licencias)</t>
  </si>
  <si>
    <t xml:space="preserve">Candidad de equipos actualizados </t>
  </si>
  <si>
    <t>Formulario detección de necesidades completado.</t>
  </si>
  <si>
    <t>Correo electrónico - documento remitido a DE</t>
  </si>
  <si>
    <t>Correo eléctronico</t>
  </si>
  <si>
    <t>Adjudicación proceso de compras ejecutado.</t>
  </si>
  <si>
    <t>2.6.1.3.0.1</t>
  </si>
  <si>
    <t>Equipos en funcionamiento</t>
  </si>
  <si>
    <t>Recursos humanos - equipos TIC</t>
  </si>
  <si>
    <t>COOPERACIÓN INTERNACIONAL</t>
  </si>
  <si>
    <t>Objetivo Específico: Gestionar la capacitación técnica e intercambio de mejores prácticas en temas de dumping, subvenciones y medidas de salvaguardias mediante la Coop. Internacional.</t>
  </si>
  <si>
    <t>Cantidad de pasantías gestionadas</t>
  </si>
  <si>
    <t>Coordinación de intercambios de mejores prácticas y capacitaciones al Pleno de Comisionados y equipo técnico</t>
  </si>
  <si>
    <t>CI</t>
  </si>
  <si>
    <t>Relación de entidades propuestas</t>
  </si>
  <si>
    <t>DE-CI</t>
  </si>
  <si>
    <t>Boletos aéreos</t>
  </si>
  <si>
    <t>Correos remitidos por el Pleno de comisionados, aprobando o no la propuesta.</t>
  </si>
  <si>
    <t>2.2.6.2.01</t>
  </si>
  <si>
    <t>Seguro de viajes</t>
  </si>
  <si>
    <t>Contactos realizados (correos, comunicaciones)</t>
  </si>
  <si>
    <t>2.2.3.2.01</t>
  </si>
  <si>
    <t>Viáticos</t>
  </si>
  <si>
    <t>Objetivo Específico: Coordinar programa de formación interna y externa con expertos y acádemicos internacionales.</t>
  </si>
  <si>
    <t>Cantidad de eventos realizados</t>
  </si>
  <si>
    <t xml:space="preserve">Un (1) evento formativo </t>
  </si>
  <si>
    <t>Comunicaciones, minutas reuniones.</t>
  </si>
  <si>
    <t>PLENO-DE-CI-DAF</t>
  </si>
  <si>
    <t>Correos/comunicaciones</t>
  </si>
  <si>
    <t>DE -CI</t>
  </si>
  <si>
    <t>Correos/comunicaciones/convocatorias</t>
  </si>
  <si>
    <t>Informe del evento realizado</t>
  </si>
  <si>
    <t>Objetivo Específico: Detectar necesidades y requerimientos internos para la captación de Coop. Intl.</t>
  </si>
  <si>
    <t>Cantidad de perfiles de proyectos  presentados</t>
  </si>
  <si>
    <t>Dos (2)  Perfiles de proyectos presentados a organismos cooperantes</t>
  </si>
  <si>
    <t xml:space="preserve">Listado de necesidades </t>
  </si>
  <si>
    <t>CI - todas las áreas</t>
  </si>
  <si>
    <t>Perfiles de proyectos de cooperación elaborados y remmitidos a la DE</t>
  </si>
  <si>
    <t>Perfiles de proyectos de cooperación elaborados</t>
  </si>
  <si>
    <t>Perfiles de proyectos aprobados</t>
  </si>
  <si>
    <t>Correo acuse de recibo del organismo cooperante</t>
  </si>
  <si>
    <t>Objetivo Específico: Fortalecer la presentacia de la CDC a nivel internacional</t>
  </si>
  <si>
    <t xml:space="preserve">Cantidad de eventos  </t>
  </si>
  <si>
    <t>Gestiones realilzadas (correos/comunicaciones)</t>
  </si>
  <si>
    <t>CI - DE</t>
  </si>
  <si>
    <t xml:space="preserve">Aprobación de los participantes </t>
  </si>
  <si>
    <t>Informe de participación en evento</t>
  </si>
  <si>
    <t>CI-Participantes</t>
  </si>
  <si>
    <t>Objetivo Estratégico: Fortalecer la presencia e impacto en medios de comunicación digitales y redes sociales.</t>
  </si>
  <si>
    <t>Cantidad de boletines (dígital) publicados o remitidos</t>
  </si>
  <si>
    <t>3 boletines             (1 boletin digital semestral)</t>
  </si>
  <si>
    <t>CI-DEI-DE</t>
  </si>
  <si>
    <t>Información aprobada por el Pleno</t>
  </si>
  <si>
    <t>Presentación de diseño</t>
  </si>
  <si>
    <t>Proveedor -CI</t>
  </si>
  <si>
    <t>Diseño aprobado por el Pleno</t>
  </si>
  <si>
    <t xml:space="preserve">Correos remitidos </t>
  </si>
  <si>
    <t>DIRECCIÓN EJECUTIVA</t>
  </si>
  <si>
    <t>Eje Estratégico 2: Fortalecimiento Institucional</t>
  </si>
  <si>
    <t>Objetivo Estratégico: Desarrollo institucional en la gestión de la calidad y eficiencia de los procesos.</t>
  </si>
  <si>
    <t>Porcentaje de informes revisados</t>
  </si>
  <si>
    <t>Correos/documento remitido para analisis revisión y aprobación</t>
  </si>
  <si>
    <t>Correos/documento remitido con las observaciones y propuestas de ajustes por parte del Pleno</t>
  </si>
  <si>
    <t xml:space="preserve"> Correos/documentos final firmado </t>
  </si>
  <si>
    <t>Eje Estratégico 4: Comunicación Institucional</t>
  </si>
  <si>
    <t>Objetivo Estratégico: Fortalecer las relaciones con los gremios empresariales</t>
  </si>
  <si>
    <t>Cantidad de reuniones gestionadas</t>
  </si>
  <si>
    <t>Correos/Ayuda memoria de reuniones</t>
  </si>
  <si>
    <t xml:space="preserve"> Objetivo Estratégico: Fortalecer la presencia e impacto en medios de comunicación digitales y redes sociales.</t>
  </si>
  <si>
    <t>Contenidos aprobados</t>
  </si>
  <si>
    <t>COMUNICACIÓN-DE-PLENO</t>
  </si>
  <si>
    <t>Contenidos diagramados, editados y aprobados</t>
  </si>
  <si>
    <t>COMUNICACIÓN</t>
  </si>
  <si>
    <t xml:space="preserve">Calendario de publicaciones </t>
  </si>
  <si>
    <t>% de documentos, analizados, revisados y/o  actualizados por el Pleno de Comisionados</t>
  </si>
  <si>
    <t>Eje Estratégico 4: Comunicación Institucional.</t>
  </si>
  <si>
    <t>4.1 Boletín informativo CDC</t>
  </si>
  <si>
    <t>4.2 Gestión de reuniones con gremios empresariales, realizadas</t>
  </si>
  <si>
    <t>4.3 Incrementar la presencia de la CDC en los medios de comunicación y redes sociales</t>
  </si>
  <si>
    <t>4.1.1 Levantamiento de la información</t>
  </si>
  <si>
    <t>4.1.2 Revisión y aprobación de información</t>
  </si>
  <si>
    <t>4.1.3 Diseño del boletín</t>
  </si>
  <si>
    <t>4.1.4 Aprobación del diseño</t>
  </si>
  <si>
    <t>4.1.5 Remisión de boletin (electrónico)</t>
  </si>
  <si>
    <t>4.2.1 Identificación de los gremios y presentación de propuesta al Pleno.</t>
  </si>
  <si>
    <t>4.2.2 Selección y aprobación de los gremios a contactar</t>
  </si>
  <si>
    <t>4.2.3 Gestiones realizadas para la coordinación de reunión</t>
  </si>
  <si>
    <t>4.2.4 Realización de reuniones, si aplica</t>
  </si>
  <si>
    <t>4.3.1 Identificar los contenidos a publicar en las redes, canal de youtube, página web</t>
  </si>
  <si>
    <t>4.3.2 Crear y gesionar contenidos</t>
  </si>
  <si>
    <t>4.3.3 Publicaciones de contenidos en los medios</t>
  </si>
  <si>
    <t>4.3.4 Monitoreo de las redes y medios de comunicación</t>
  </si>
  <si>
    <t>1.5 Capacitaciones virtuales impartidas a los sectores productivos nacionales</t>
  </si>
  <si>
    <t>1.5.1 Revisar plan de capacitación (Identificación de sectores a capacitar)</t>
  </si>
  <si>
    <t xml:space="preserve">1.5.2 Aprobación del Plan de capacitación </t>
  </si>
  <si>
    <t>1.5.3 Coordinación logistica de las capacitaciones.</t>
  </si>
  <si>
    <t>1.5.4 Capacitaciones impartidas</t>
  </si>
  <si>
    <t>1.6.1 Identificar las Universidades en las cuales se impartirán las charlas</t>
  </si>
  <si>
    <t>1.6.2 Elaborar contenido</t>
  </si>
  <si>
    <t>1.6.3 Coordinar las charlas</t>
  </si>
  <si>
    <t>1.6.3 Impartir charlas y talleres</t>
  </si>
  <si>
    <t>1.7.1 Actualización contenido programático (si aplica)</t>
  </si>
  <si>
    <t>1.7.2 Aprobación del contenido programático actualizado (si aplica)</t>
  </si>
  <si>
    <t xml:space="preserve">1.8.3 Coordinación logística </t>
  </si>
  <si>
    <t>1.8.4 Realización de charla o seminario</t>
  </si>
  <si>
    <t>1.8.5 Presentación del programa de pasantias de la CDC en la charla o semanario impartido</t>
  </si>
  <si>
    <t>Plan Operativo Anual (POA): Enero- Diciembre 2022</t>
  </si>
  <si>
    <t>1.1  Base de datos de estadísticas de comercio exterior creada e implementada</t>
  </si>
  <si>
    <t>Base de datos de estadísticas de comercio exterior en funcionamiento</t>
  </si>
  <si>
    <t>Base de datos de estadísticas de comercio exterior funcionando</t>
  </si>
  <si>
    <t>1.1.1 Identificación de requerimientos</t>
  </si>
  <si>
    <t>Informe de requerimientos.</t>
  </si>
  <si>
    <t xml:space="preserve">DEI-TIC </t>
  </si>
  <si>
    <t>1.1.2 Diseño e implementación de la base de datos de estadísticas de comercio exterior.</t>
  </si>
  <si>
    <t xml:space="preserve">Diagrama de procesos, diagrama de base de datos, cronograma de actividades y diccionario de datos. </t>
  </si>
  <si>
    <t>1.1.3 Implementación</t>
  </si>
  <si>
    <t>Plan de implementación</t>
  </si>
  <si>
    <t>Adquisición licencia de software</t>
  </si>
  <si>
    <t>1.1.4 Capacitación colaboradores</t>
  </si>
  <si>
    <t>Programa de capacitación</t>
  </si>
  <si>
    <t>DEI - RRHH</t>
  </si>
  <si>
    <t>Otros servicios profesionales</t>
  </si>
  <si>
    <t>1.2 Informes de monitoreos de importaciones y acciones hómologas</t>
  </si>
  <si>
    <t xml:space="preserve"> </t>
  </si>
  <si>
    <t>REQUERIMIENTOS</t>
  </si>
  <si>
    <r>
      <rPr>
        <b/>
        <sz val="11"/>
        <color theme="1"/>
        <rFont val="Arial"/>
        <family val="2"/>
      </rPr>
      <t>DE</t>
    </r>
    <r>
      <rPr>
        <sz val="11"/>
        <color theme="1"/>
        <rFont val="Arial"/>
        <family val="2"/>
      </rPr>
      <t xml:space="preserve"> = Dirección Ejecutiva</t>
    </r>
  </si>
  <si>
    <r>
      <rPr>
        <b/>
        <sz val="11"/>
        <color theme="1"/>
        <rFont val="Arial"/>
        <family val="2"/>
      </rPr>
      <t>DEI</t>
    </r>
    <r>
      <rPr>
        <sz val="11"/>
        <color theme="1"/>
        <rFont val="Arial"/>
        <family val="2"/>
      </rPr>
      <t xml:space="preserve"> = Departamento de Investigación sobre Defensa Comercial </t>
    </r>
  </si>
  <si>
    <r>
      <rPr>
        <b/>
        <sz val="11"/>
        <color theme="1"/>
        <rFont val="Arial"/>
        <family val="2"/>
      </rPr>
      <t>DAyF</t>
    </r>
    <r>
      <rPr>
        <sz val="11"/>
        <color theme="1"/>
        <rFont val="Arial"/>
        <family val="2"/>
      </rPr>
      <t xml:space="preserve"> = Departamento Administrativo y Financiero</t>
    </r>
  </si>
  <si>
    <r>
      <rPr>
        <b/>
        <sz val="11"/>
        <color theme="1"/>
        <rFont val="Arial"/>
        <family val="2"/>
      </rPr>
      <t>RRHH</t>
    </r>
    <r>
      <rPr>
        <sz val="11"/>
        <color theme="1"/>
        <rFont val="Arial"/>
        <family val="2"/>
      </rPr>
      <t xml:space="preserve"> = División de Recursos Humanos</t>
    </r>
  </si>
  <si>
    <r>
      <rPr>
        <b/>
        <sz val="11"/>
        <color theme="1"/>
        <rFont val="Arial"/>
        <family val="2"/>
      </rPr>
      <t>TIC</t>
    </r>
    <r>
      <rPr>
        <sz val="11"/>
        <color theme="1"/>
        <rFont val="Arial"/>
        <family val="2"/>
      </rPr>
      <t xml:space="preserve"> = División de Tecnologías de la Información y Comunicación</t>
    </r>
  </si>
  <si>
    <r>
      <rPr>
        <b/>
        <sz val="11"/>
        <color theme="1"/>
        <rFont val="Arial"/>
        <family val="2"/>
      </rPr>
      <t>UPyD</t>
    </r>
    <r>
      <rPr>
        <sz val="11"/>
        <color theme="1"/>
        <rFont val="Arial"/>
        <family val="2"/>
      </rPr>
      <t xml:space="preserve"> = Unidad de Planificación y Desarrollo</t>
    </r>
  </si>
  <si>
    <r>
      <rPr>
        <b/>
        <sz val="11"/>
        <color theme="1"/>
        <rFont val="Arial"/>
        <family val="2"/>
      </rPr>
      <t xml:space="preserve">CI </t>
    </r>
    <r>
      <rPr>
        <sz val="11"/>
        <color theme="1"/>
        <rFont val="Arial"/>
        <family val="2"/>
      </rPr>
      <t>= Cooperacion Internacional</t>
    </r>
  </si>
  <si>
    <t>1.6 Charlas y talleres dirigidos a estudiantes universitarios</t>
  </si>
  <si>
    <t xml:space="preserve">1.7 Charlas y seminarios impartidos al sector público </t>
  </si>
  <si>
    <t xml:space="preserve">1.7.3 Coordinación logística </t>
  </si>
  <si>
    <t>1.7.4 Realización de charla o seminario</t>
  </si>
  <si>
    <t>1.7.5 Presentación del programa de pasantias de la CDC en la charla o semanario impartido</t>
  </si>
  <si>
    <t>1.8 Charlas y seminarios impartidos al sector judicial dominicano</t>
  </si>
  <si>
    <t xml:space="preserve">2.1 Procedimiento de investigación  </t>
  </si>
  <si>
    <t>% de las acciones ejecutadas relativas a los procedimientos de investigaciòn y medidas vigentes.</t>
  </si>
  <si>
    <t>100% acciones ejecutadas relativas a los procedimientos de investigaciòn y medidas vigentes.</t>
  </si>
  <si>
    <t>2.1.1 Elaborar informes técnicos, resoluciones, avisos  sobre el procedimiento de investigación en curso (si aplica)</t>
  </si>
  <si>
    <t>2.1.2  Verificar documentos y elaborar comunicaciones de carácter técnico</t>
  </si>
  <si>
    <t>2.1.3   Notificar resoluciones (si aplica)</t>
  </si>
  <si>
    <t>2.1.5  Participar en visitas de verificación, cálculos inherentes a los procedimientos de investigación que se realicen (si aplica)</t>
  </si>
  <si>
    <t xml:space="preserve">2.1.4 Publicaciones de resolución </t>
  </si>
  <si>
    <t>2.1.6 Elaboración de consulta a experto en la materia (si aplica)</t>
  </si>
  <si>
    <t>Informes de incio, informe preliminar,hechos escenciales, infome final y resoluciones</t>
  </si>
  <si>
    <t>Actas de visitas de verificaciòn</t>
  </si>
  <si>
    <t>2.1.7 Analizar los exámenes de Política Comercial de los países miembro de la OMC a fin de monitorear las regulaciones en materia de medidas comerciales correctivas y en materia de subvenciones, que puedan afectar los intereses de la República Dominicana.</t>
  </si>
  <si>
    <t>2.1.8 Revisar y elaborar informes vinculados a defensa comercial relativos a negociación de acuerdos comerciales y temas relevantes a las funciones de  la CDC.</t>
  </si>
  <si>
    <t>Recursos humaos-TI</t>
  </si>
  <si>
    <t>VALORES</t>
  </si>
  <si>
    <t>2.2 Planificación estratégica y presupuestaria del Departamento de Investigaciòn sobre Defensa Comercial (DEI), realizada</t>
  </si>
  <si>
    <t>Cantidad de POA elaborados</t>
  </si>
  <si>
    <t>POA,  PACC y Presupuesto del área elaborados</t>
  </si>
  <si>
    <t>2.2.1 Identificar los temas/acciones que impactan el DEI tanto en el ámbito estratégico como en el presupuestario para ser incluidos en el POA del área.</t>
  </si>
  <si>
    <t>POA, PACC y Presupuesto del area formulado y aprobado</t>
  </si>
  <si>
    <t>Recursos humanos-Equipos TIC- Material gastable</t>
  </si>
  <si>
    <t xml:space="preserve">2.2.2 Formular POA,  PACC y Presupuesto del área. </t>
  </si>
  <si>
    <t xml:space="preserve">2.2.3 Implementación de las actividades descritas en el POA del área. </t>
  </si>
  <si>
    <t>Reportes de ejecuciones</t>
  </si>
  <si>
    <t xml:space="preserve">2.2.4 Elaborar reportes trimestrales con la ejecucion del POA del área. </t>
  </si>
  <si>
    <t>Correos de remisión / Reportes elaborados</t>
  </si>
  <si>
    <t>2.2.5 Participar en reuniones de seguimiento de la ejecuccion del POA.</t>
  </si>
  <si>
    <t>Listado de participación de reunión</t>
  </si>
  <si>
    <t>2.3 Manual de Política y Procedimientos del Departamento de Investigaciòn sobre Defensa Comercial (DEI), actualizados</t>
  </si>
  <si>
    <t>Manual de Política y Procedimientos del DEI revisado y actualizado</t>
  </si>
  <si>
    <t>Politicas y procedimientos revisados</t>
  </si>
  <si>
    <t>2.3.1 Identificar las mejoras o necesidad de modificación de las politicas y procedimientos vigentes del área.</t>
  </si>
  <si>
    <t>Relación de procedimientos revisados.</t>
  </si>
  <si>
    <t>2.3.2 Levantamiento de novedades o informaciones a ser incluidas en las  politicas y procedimientos.</t>
  </si>
  <si>
    <t>Matriz de procedimientos a modificar</t>
  </si>
  <si>
    <t xml:space="preserve">2.3.3 Presentar  a la UPyD las propuestas de modificación de las politicas y procedimientos, según aplique. </t>
  </si>
  <si>
    <t>Procedimientos a modificar/ Form. Solicitud de control de cambios información documentada</t>
  </si>
  <si>
    <t xml:space="preserve">2.3.4 Revisar y aprobar las modificaciones presentadas. </t>
  </si>
  <si>
    <t>Correos electrónicos de revisión de los procedimientos a modificar</t>
  </si>
  <si>
    <t>DEI - UPyD - DE-PLENO</t>
  </si>
  <si>
    <t>2.3.5 Actualizar las politicas y procedimientos aprobados por el Pleno, según aplique</t>
  </si>
  <si>
    <t xml:space="preserve">Políticas y procedimiento actualizados. </t>
  </si>
  <si>
    <t>2.3.6 Socializacion interna de manual de politicas y procedimientos de TIC actualizado.</t>
  </si>
  <si>
    <t>Listado de Participacion - Constancia de entrega al personal correspondiente</t>
  </si>
  <si>
    <t>DEI - UPyD</t>
  </si>
  <si>
    <t xml:space="preserve">% de áreas con archivos de gestión creados </t>
  </si>
  <si>
    <t xml:space="preserve">2.4.1 Organización de los documentos por áreas, funciones, actividades, tipologia y series documentales.  </t>
  </si>
  <si>
    <t>DAyF- Todos los departamentos</t>
  </si>
  <si>
    <t>2.4.2 Limpiar los documentos, preparar los expedientes en carpetillas y colocar por serie documentales en cajas normalizadas debidamente identificadas con etiquetas.</t>
  </si>
  <si>
    <t>Expedientes limpios, en carpetillas y debidamente identificados.</t>
  </si>
  <si>
    <t>2.4.4 Creación del cuadro de clasificación documental de la CDC.</t>
  </si>
  <si>
    <t>Equipos TIC</t>
  </si>
  <si>
    <t>2.4 Mejores prácticas para la gestión documental y archivo de la información, acorde con la Ley General de Archivos de la República Dominicana No. 481-08, implementadas.</t>
  </si>
  <si>
    <t>REQUERIMIENTO</t>
  </si>
  <si>
    <t>2.5 Gestión del presupuesto institucional 2022</t>
  </si>
  <si>
    <t>2.5.1 Revisión y remisión al Pleno para aprobación</t>
  </si>
  <si>
    <t>2.5.2 Revisión y aprobación de informes de ejecución presupuestaria</t>
  </si>
  <si>
    <t>2.5.3 Remisión de informes a la OAI en el tiempo establecido par su correcta publicaciòn</t>
  </si>
  <si>
    <t>2.5.4 Realizar entradas de diarios</t>
  </si>
  <si>
    <t xml:space="preserve">2.5.5 Generar Balanza de Comprobación </t>
  </si>
  <si>
    <t>2.5.6 Validar balanza y emitir estados financieros</t>
  </si>
  <si>
    <t xml:space="preserve">2.5.7 Revisión y remisión al Pleno para aprobacion </t>
  </si>
  <si>
    <t>2.5.8 Revisión y aprobación de los Estados Fin.</t>
  </si>
  <si>
    <t>2.6.2 Realizar ajustes según techo asignado</t>
  </si>
  <si>
    <t xml:space="preserve">2.6.3 Remisión al Pleno para aprobación </t>
  </si>
  <si>
    <t>2.6.4 Revisión y aprobación del presupuesto</t>
  </si>
  <si>
    <t>2.6.5 Registro en el SIGEF del anteproyecto del presupuesto dentro del plazo correspondiente.</t>
  </si>
  <si>
    <t>2.6.1 Elaboración del anteproyecto de presupuesto 2023</t>
  </si>
  <si>
    <t>% de cumplimiento IGP</t>
  </si>
  <si>
    <t xml:space="preserve">2.7 Indicador de Indice de Gestión Presupuestaria (IGP02) </t>
  </si>
  <si>
    <t>2.7.1 Formulación fisico-financiera</t>
  </si>
  <si>
    <t>2.7.2 Programación indicatica anual</t>
  </si>
  <si>
    <t>2.7.3 Eficacia (logro de metas fìsicas-financieras)</t>
  </si>
  <si>
    <t>2.7.4 Informe anual de autoevaluación</t>
  </si>
  <si>
    <t>Registros realizados en el plazo correspondiente - Reporte SIGEF</t>
  </si>
  <si>
    <t>Registro del  logro de las metas con sus evidencias, coherentes en el plazo correspondiente - Reporte SIGEF.</t>
  </si>
  <si>
    <t>Informe registrado en linea en el plazo establecido - Correo de confirmación remitido por el/la analista SIGEF</t>
  </si>
  <si>
    <t>2.8 Plan Anual de Compras y Contrataciones  (PACC) 2022.</t>
  </si>
  <si>
    <t>2.8.1 Revisión de las necesidades y requerimientos de las áreas de la CDC para realizar las actividades POA y no POA proyectadas para el 2023.</t>
  </si>
  <si>
    <t>2.8.2 Codificación de los bienes y servicios a contratar suministrados por las áreas.</t>
  </si>
  <si>
    <t>2.8.3 Revisión de costos de los requerimientos.</t>
  </si>
  <si>
    <t>2.8.4  Registro y publicación del PACC  en el Portal de Compras y Contrataciones Públicas.</t>
  </si>
  <si>
    <t>Recursos humanos- Equipos TIC</t>
  </si>
  <si>
    <t xml:space="preserve">2.9. Gestión de inventario institucional </t>
  </si>
  <si>
    <t>2.8.2 Revisiòn formulaciòn PACC CDC 2023</t>
  </si>
  <si>
    <t>Encargada DAF-DE-PLENO</t>
  </si>
  <si>
    <t>UPyD- Sección de compras</t>
  </si>
  <si>
    <t>PACC 2023 revisado y validado</t>
  </si>
  <si>
    <t>2.9.1 Levantamiento general de los activos fijos de la CDC</t>
  </si>
  <si>
    <t>2.9.2  Registro de novedades en el SIAP</t>
  </si>
  <si>
    <t>2.10 Planificación estratégica y presupuestaria del Departamento Administrativo y Financiero (DAyF), realizada</t>
  </si>
  <si>
    <t>POA,  PACC y Presupuesto elaborados</t>
  </si>
  <si>
    <t>2.10.1 Identificar los temas/acciones que impactan el área administrativa y financiera tanto en el ámbito estratégico como en el presupuestario para ser incluidos en el POA del área.</t>
  </si>
  <si>
    <t xml:space="preserve">2.10.2  Formular POA,  PACC y Presupuesto del area. </t>
  </si>
  <si>
    <t xml:space="preserve">2.10.3 Implementación de las actividades descritas en el POA del area. </t>
  </si>
  <si>
    <t xml:space="preserve">2.10.4 Elaborar reportes trimestrales con la ejecucion del POA del area. </t>
  </si>
  <si>
    <t>2.10.5 Participar en reuniones de seguimiento de la ejecuccion del POA.</t>
  </si>
  <si>
    <t>2.11 Manual de Política y Procedimientos del Departamento Administrativo y Financiero (DAyF), actualizados</t>
  </si>
  <si>
    <t>Manual de Política y Procedimientos de Recursos Humanos revisado y actualizado</t>
  </si>
  <si>
    <t>2.11.1 Identificar las mejoras o necesidad de modificación de las politicas y procedimientos vigentes del área.</t>
  </si>
  <si>
    <t>2.11.2 Levantamiento de novedades o informaciones a ser incluidas en las  politicas y procedimientos.</t>
  </si>
  <si>
    <t xml:space="preserve">2.11.3 Presentar  a la UPyD las propuestas de modificación de las politicas y procedimientos, según aplique. </t>
  </si>
  <si>
    <t xml:space="preserve">2.11.4 Revisar y aprobar las modificaciones presentadas. </t>
  </si>
  <si>
    <t>2.11.5 Actualizar las politicas y procedimientos aprobados por el Pleno, según aplique</t>
  </si>
  <si>
    <t>2.11.6 Socializacion interna de manual de politicas y procedimientos de TIC actualizado.</t>
  </si>
  <si>
    <t>DAyF - UPyD</t>
  </si>
  <si>
    <t xml:space="preserve">Objetivo Estratégico: Implementar el programa de Gestión de Desarrollo Humano. </t>
  </si>
  <si>
    <t>CLASIF. 
PRES.</t>
  </si>
  <si>
    <t>DESCRIP.</t>
  </si>
  <si>
    <t>2.12  Diseño Elaboración e implementacion del Plan de Capacitacion Anual (Programa de capacitación, implementado)</t>
  </si>
  <si>
    <t>80% del plan implementado al cierre del año 2022.</t>
  </si>
  <si>
    <t>2.12.1 Levantamiento de las necesidades de capacitación por departamentos.</t>
  </si>
  <si>
    <t>2.12.2 Identificación de Centros de Estudios con los requerimientos de las capacitaciones a realizar.</t>
  </si>
  <si>
    <t>2.12.3 Diseño del Plan de Capacitación Anual</t>
  </si>
  <si>
    <t>Plan de Capacitación elaborado y aprobado.</t>
  </si>
  <si>
    <t>RRHH - DE - PLENO DE COMISIONADOS</t>
  </si>
  <si>
    <t>2.12.4 Implementación del Plan de Capacitación de la CDC.</t>
  </si>
  <si>
    <t>Servicios de capacitaciòn</t>
  </si>
  <si>
    <t xml:space="preserve">2.13 Gestion de los Procesos de Compensación y Beneficios del Personal </t>
  </si>
  <si>
    <t>Procesos de Compensación y Beneficios del Personal gestionados</t>
  </si>
  <si>
    <t>100% de los tramites efectuados</t>
  </si>
  <si>
    <t>2.13.1 Gestionar el pago del salario mensual al personal.</t>
  </si>
  <si>
    <t>Libramientos de pago</t>
  </si>
  <si>
    <t>Recursos humanos-Equipos TIC-Material gastable</t>
  </si>
  <si>
    <t>2.13.2 Gestionar el pago de bonificaciones anuales al personal.</t>
  </si>
  <si>
    <t>2.13.3 Gestionar el pago de los beneficios laborales del personal saliente</t>
  </si>
  <si>
    <t>2.13.4 Gestionar los beneficios de Salud, Cooperativa, Préstamos, Seguro Funerario y Pensiones.</t>
  </si>
  <si>
    <t>Libramiento de pago y facturas</t>
  </si>
  <si>
    <t>2.13.5 Gestionar solicitudes de reembolso por subsidios (Enfermedad Común, Maternidad, Lactancia, Riesgos Laborales, etc.)</t>
  </si>
  <si>
    <t>Notificaciones de reembolsos</t>
  </si>
  <si>
    <t>2.14 Manuales institucionales, revisados y actualizados</t>
  </si>
  <si>
    <t>Manuales revisados y actualizados</t>
  </si>
  <si>
    <t xml:space="preserve">Cuatro (4) manuales revisados y actualizados  </t>
  </si>
  <si>
    <t>2.14.1 Levantar información para la actualizacion de los Manuales de Cargos, Competencias, Inducción y de Organización y Funciones.</t>
  </si>
  <si>
    <t>2.14.2 Elaboración de propuesta de modificación.</t>
  </si>
  <si>
    <t>2.14.3 Revisión y aprobación interna de la propuesta de modificación.</t>
  </si>
  <si>
    <t>Manual aprobado</t>
  </si>
  <si>
    <t>2.14.4 Remisión al MAP para revisión y aprobación</t>
  </si>
  <si>
    <t>Carta de remisión - Resolucion refrendada</t>
  </si>
  <si>
    <t>2.14.5 Socialización interna de los manuales actualizados.</t>
  </si>
  <si>
    <t>Listado de Participación - Constancia de entrega al personal correspondiente.</t>
  </si>
  <si>
    <t>RRHH - UPyD</t>
  </si>
  <si>
    <t>Objetivo estratégico: Implementar el programa de diagnóstico, mejoras y seguimiento del SISMAP</t>
  </si>
  <si>
    <t>2.15 Cumplimiento de los indicadores del SISMAP al cierre del año.</t>
  </si>
  <si>
    <t>2.15.1 Actualización semestral del Observatorio de los Servicios Públicos con los datos de los funcionarios de la CDC.</t>
  </si>
  <si>
    <t xml:space="preserve">Evidencias validadas y cargadas en el SISMAP. </t>
  </si>
  <si>
    <t>2.15.2 Remisión anual de la Planificacion de RRHH del año proximo.</t>
  </si>
  <si>
    <t xml:space="preserve">2.15.3 Actualización periódica de la estructura y manuales organizacionales. </t>
  </si>
  <si>
    <t>2.15.4 Actualización periódica del Sistema de Administración de Servidores Públicos (SASP)</t>
  </si>
  <si>
    <t xml:space="preserve">2.15.5 Gestión de Acuerdos de Desempeño anuales. </t>
  </si>
  <si>
    <t>2.15.6 Remisión anual del Plan de Capacitaciones</t>
  </si>
  <si>
    <t>2.15.7 Aplicación  del subsistema de Relaciones Laborales realizadas.</t>
  </si>
  <si>
    <t>2.15.8 Implementación del Sistema de Seguridad y Salud en el Trabajo en la Administración Pública</t>
  </si>
  <si>
    <t>2.15.9 Aplicación anual de la Encuesta de Clima Laboral.</t>
  </si>
  <si>
    <t>CLASIF.
PRES.</t>
  </si>
  <si>
    <t>2.16 Programa de  Cultura Organizacional, implementado</t>
  </si>
  <si>
    <t>2.16.1 Remisión trimestral de material promocional.</t>
  </si>
  <si>
    <t>Material promocional, mural, correos electrónicos</t>
  </si>
  <si>
    <t xml:space="preserve">80% de las actividades ejecutadas. </t>
  </si>
  <si>
    <t>2.16.2 Desarrollo de actividades de integración e integración y motivación del personal desarrolladas</t>
  </si>
  <si>
    <t>2.17 Medición del Clima Laboral Institucional</t>
  </si>
  <si>
    <t xml:space="preserve">Encuesta de Clima Laboral aplicada </t>
  </si>
  <si>
    <t>80% de las actividades desarrolladas</t>
  </si>
  <si>
    <t>2.17.1 Solicitar la aplicación del Sistema de Encuesta de Clima en la Administración Pública (SECAP).</t>
  </si>
  <si>
    <t>Carta de solicitud al MAP.</t>
  </si>
  <si>
    <t>2.17.2 Gestionar charla de orientación al personal sobre el SECAP</t>
  </si>
  <si>
    <t xml:space="preserve">Correo de invitacion a charla </t>
  </si>
  <si>
    <t>2.17.3 Aplicación de la encuesta mediante el SECAP.</t>
  </si>
  <si>
    <t>2.17.4 Elaboración del Plan de Mejoras conforme a los resultados arrojados por la encuesta.</t>
  </si>
  <si>
    <t>Plan de Mejoras elaborado y aprobado</t>
  </si>
  <si>
    <t>2.17.5 Implementación del Plan de Mejoras</t>
  </si>
  <si>
    <t>2.17.6 Remision al MAP de informe sobre la implementación del Plan de Mejora</t>
  </si>
  <si>
    <t>Infome elaborado y remitido</t>
  </si>
  <si>
    <t>2.18 Promoción del Programa de pasantías Universitarias</t>
  </si>
  <si>
    <t>2.18.1 Notificación interna del inicio del Programa de Pasantías.</t>
  </si>
  <si>
    <t>Correo electrónico a los encargados de área.</t>
  </si>
  <si>
    <t>RR-HH</t>
  </si>
  <si>
    <t>2.18.2 Convocatoria para el inicio del Programa de Pasantías.</t>
  </si>
  <si>
    <t>Cartas de notificación a universidades.</t>
  </si>
  <si>
    <t>2.18.3 Recepción de formularios y evaluación de candidatos para aprobación de pasantía.</t>
  </si>
  <si>
    <t>Carta de aprobación emitida a la persona seleccionada.</t>
  </si>
  <si>
    <t>RR-HH-DE-PLENO</t>
  </si>
  <si>
    <t>2.18.4 Coordinación y logistica interna para el ingreso del pasante.</t>
  </si>
  <si>
    <t>Cronograma de contenido/relación de horas/inducción general</t>
  </si>
  <si>
    <t xml:space="preserve">RR-HH - Área o  departameto donde se realizarà la pasantía </t>
  </si>
  <si>
    <t>2.18.5 Ejecución de pasantía a cargo del área correspondiente.</t>
  </si>
  <si>
    <t>Presentaciones/certificados de capacitaciones tomadas</t>
  </si>
  <si>
    <t>2.18.6 Evaluación del programa de pasantías</t>
  </si>
  <si>
    <t>Objetivo estratégico:  Implementar el Modelo de Evaluación del Desempeño.</t>
  </si>
  <si>
    <t>2.19 Metodología de Evaluación del Desempeño, implementada</t>
  </si>
  <si>
    <t xml:space="preserve">100% de los colaboradores evaluados </t>
  </si>
  <si>
    <t>2.19.1 Notificar y preparar los documentos para el inicio del proceso de Evaluación del Desempeño del año anterior.</t>
  </si>
  <si>
    <t>2.19.3 Recepción de formularios y tabulación de resultados de la evaluación del año anterior.</t>
  </si>
  <si>
    <t>2.19.4 Remitir plantilla con los resultados de las evaluaciones al MAP.</t>
  </si>
  <si>
    <t>Correo electrónico al MAP</t>
  </si>
  <si>
    <t>2.19.5 Elaborar Informe del Proceso de Evaluación del Desempeño</t>
  </si>
  <si>
    <t xml:space="preserve">Comunicación de remision </t>
  </si>
  <si>
    <t>2.19.6 Elaborar los acuerdos de desempeño del año en curso.</t>
  </si>
  <si>
    <t>2.19.7 Aprobar y firmar los acuerdos de desempeño del año en curso.</t>
  </si>
  <si>
    <t>2.19.8 Recepción de formularios de acuerdos del desempeño del año en curso.</t>
  </si>
  <si>
    <t>2.19.9 Remitir la plantilla de relacion de los acuerdos firmados al MAP.</t>
  </si>
  <si>
    <t>2.19.10 Elaborar informes trimestrales de seguimiento a las metas establecidas en los acuerdos de desempeño</t>
  </si>
  <si>
    <t>Informes trimestrales</t>
  </si>
  <si>
    <t>DIVISIÒN DE RECUROS HUMANOS</t>
  </si>
  <si>
    <t>2.20 Planificación estratégica y presupuestaria de la División de RR.HH, realizada</t>
  </si>
  <si>
    <t>2.20.1 Identificar los temas/acciones que impactan el área de RR.HH tanto en el ámbito estratégico como en el presupuestario para ser incluidos en el POA del área.</t>
  </si>
  <si>
    <t xml:space="preserve">2.20.2 Formular POA,  PACC y Presupuesto del area. </t>
  </si>
  <si>
    <t xml:space="preserve">2.20.3 Implementación de las actividades descritas en el POA del area. </t>
  </si>
  <si>
    <t xml:space="preserve">2.20.4 Elaborar reportes trimestrales con la ejecucion del POA del area. </t>
  </si>
  <si>
    <t>2.20.5 Participar en reuniones de seguimiento de la ejecuccion del POA.</t>
  </si>
  <si>
    <t>2.21 Actualización del Manual de Política y Procedimientos de Recursos Humanos, actualizados</t>
  </si>
  <si>
    <t>2.21.1 Identificar las mejoras o necesidad de modificación de las politicas y procedimientos vigentes del área.</t>
  </si>
  <si>
    <t>2.21.2 Levantamiento de novedades o informaciones a ser incluidas en las  politicas y procedimientos.</t>
  </si>
  <si>
    <t xml:space="preserve">2.21.3 Presentar  a la UPyD las propuestas de modificación de las politicas y procedimientos, según aplique. </t>
  </si>
  <si>
    <t xml:space="preserve">2.21.4 Revisar y aprobar las modificaciones presentadas. </t>
  </si>
  <si>
    <t>2.21.5 Actualizar las politicas y procedimientos aprobados por el Pleno, según aplique</t>
  </si>
  <si>
    <t>2.21.6 Socializacion interna de manual de politicas y procedimientos de TIC actualizado.</t>
  </si>
  <si>
    <t>CLAS.
PRES.</t>
  </si>
  <si>
    <t>1.10 Mejores prácticas para la digitalización de documentos implementadas</t>
  </si>
  <si>
    <t>1.10.1 Inicio proceso de instalación del Software e inicio de la digitalización de documentos</t>
  </si>
  <si>
    <t xml:space="preserve">Correo e intercambio de información para inicio del proceso </t>
  </si>
  <si>
    <t>TIC-Proveedor</t>
  </si>
  <si>
    <t>1.10.2 Digitalización de documentos seleccionado para esta etapa.</t>
  </si>
  <si>
    <t>Documento digitalizado</t>
  </si>
  <si>
    <t>TIC- Proveerdor</t>
  </si>
  <si>
    <t>1.10.3 Inicio periodo de prueba de software de digitalización</t>
  </si>
  <si>
    <t>Implimentación e instalación software de digitalización</t>
  </si>
  <si>
    <t>1.10.4 Aprobación del termino de periodo de prueba del software</t>
  </si>
  <si>
    <t>Software instalado en el servidor</t>
  </si>
  <si>
    <t>1.10.5 Puesta en funcionamiento software de digitalización</t>
  </si>
  <si>
    <t>Cantidad de documentos digitalizado solicitado para este proceso</t>
  </si>
  <si>
    <t xml:space="preserve">2.22 Normas y estándares para el uso efectivo e implementación de las TIC aplicables a la CDC </t>
  </si>
  <si>
    <t>Cantidad de certificaciones renovadas</t>
  </si>
  <si>
    <t>Dos (2) NORTIC A3 y E1</t>
  </si>
  <si>
    <t xml:space="preserve">2.23 Calificación del ITICge, incrementada   (Línea base 2021). </t>
  </si>
  <si>
    <t xml:space="preserve">% incrementado para el 2022           </t>
  </si>
  <si>
    <t xml:space="preserve"> a determinar despues del proceso de evaluación de la OGTIC</t>
  </si>
  <si>
    <t>2.23.1 Estandarización de la infraestructura tecnológica en el marco de los lineamientos de la OPTIC</t>
  </si>
  <si>
    <t>2.23.2 Actualización de los requerimientos pilares de evaluación ITICge</t>
  </si>
  <si>
    <t>2.23.3 Elaboración de informe de evaluación</t>
  </si>
  <si>
    <t>2.24 Infraestructura técnologica, actualizada</t>
  </si>
  <si>
    <t>2.24.1 Identificación de la necesidad de  actualización de licencias, equipos estacionarios y portátiles.</t>
  </si>
  <si>
    <t>2.24.2 Elaboración de propuesta de adquisición de los equipos</t>
  </si>
  <si>
    <t>2.24.3 Aprobación de la propuesta</t>
  </si>
  <si>
    <t>2.24.4 Adquisición de equipos y licencias, si aplica</t>
  </si>
  <si>
    <t>Comité de Compras-TIC</t>
  </si>
  <si>
    <t>Equipos/licencias</t>
  </si>
  <si>
    <t>2.24.5 Instalación y puesta en funcionamiento de los equipos adquiridos.</t>
  </si>
  <si>
    <t>Objetivo estratégico: Mejorar la infraestructura tecnológica de redes y telecomunicaciones de la institución</t>
  </si>
  <si>
    <t>Infraestructura de redes y telecomunicaciones, mejorada.</t>
  </si>
  <si>
    <t>Plan de mejora elaborado</t>
  </si>
  <si>
    <t>Correos de aprobación, minutas de reunión, si aplica</t>
  </si>
  <si>
    <t>Espacio físico establecido de acuerdo a requerimientos</t>
  </si>
  <si>
    <t>2.2.7.1.06</t>
  </si>
  <si>
    <t>Cableado de redes. actualización de la Central Telefónica</t>
  </si>
  <si>
    <t>Proceso de compras realizado</t>
  </si>
  <si>
    <t>2.6.1.3.01</t>
  </si>
  <si>
    <t>Producto entregado</t>
  </si>
  <si>
    <t>2.6.2.1.01</t>
  </si>
  <si>
    <t>Equipos y aparatos</t>
  </si>
  <si>
    <t>Central en funcionamiento</t>
  </si>
  <si>
    <t>Proveedor</t>
  </si>
  <si>
    <t>2.26 Actualización de servidor de Backup</t>
  </si>
  <si>
    <t>Servidor actualizado</t>
  </si>
  <si>
    <t>2.26.1 Identificación de la necesidad de  actualización de licencias, equipos estacionarios y portátiles.</t>
  </si>
  <si>
    <t>2.26.2 Elaboración de propuesta del Plan de Mejora</t>
  </si>
  <si>
    <t>2.26.3 Aprobación del Plan de Mejora</t>
  </si>
  <si>
    <t>Correo electrònico</t>
  </si>
  <si>
    <t>2.2.5.9.01</t>
  </si>
  <si>
    <t>Equipos y Licencias</t>
  </si>
  <si>
    <t>2.26.4 Adquisición de disco y software para realización de Backup</t>
  </si>
  <si>
    <t>Accesorios informàticos</t>
  </si>
  <si>
    <t>2.26.5 Instalación y puesta en funcionamiento de los equipos adquiridos.</t>
  </si>
  <si>
    <t>Servidor en funcionamiento</t>
  </si>
  <si>
    <t xml:space="preserve">% soportes brindados en el tiempo establecido </t>
  </si>
  <si>
    <t>90% (cantidad de solicitudes atendidas en el tiempo establecido/cantidad de soportes solicitados)</t>
  </si>
  <si>
    <t>Correo electrónico - Solicitud del soporte</t>
  </si>
  <si>
    <t>Usuario</t>
  </si>
  <si>
    <t>Correo electrónico remitido al usuario</t>
  </si>
  <si>
    <t>TIC-Usuario</t>
  </si>
  <si>
    <t>Reporte de soportes técnicos brindados</t>
  </si>
  <si>
    <t>Correo Electronico</t>
  </si>
  <si>
    <t>TIC - Usuario</t>
  </si>
  <si>
    <t>Encuesta realizada</t>
  </si>
  <si>
    <t>Licenciamiento obtenido</t>
  </si>
  <si>
    <t>2.28.1 Identificación de la necesidad de  actualización de licencias.</t>
  </si>
  <si>
    <t>Licencias</t>
  </si>
  <si>
    <t xml:space="preserve"> Correo electrónico </t>
  </si>
  <si>
    <t xml:space="preserve">2.28.3 Aprobación de propuesta </t>
  </si>
  <si>
    <t>TIC - DE</t>
  </si>
  <si>
    <t>2.28.4 Adquisición de licenciamiento para servidor de antivirus</t>
  </si>
  <si>
    <t>Adjudicación proveedor para la renovación.</t>
  </si>
  <si>
    <t xml:space="preserve"> TIC - DAF</t>
  </si>
  <si>
    <t>2.28.5 Instalación y puesta en funcionamiento de la renovación</t>
  </si>
  <si>
    <t xml:space="preserve">TIC </t>
  </si>
  <si>
    <t xml:space="preserve">Renovación obtenido </t>
  </si>
  <si>
    <t>Recursos humanos-Equipos TIC- Material gastabl</t>
  </si>
  <si>
    <t>Emisión orden de compra</t>
  </si>
  <si>
    <t>TIC - DAF</t>
  </si>
  <si>
    <t>Cantidad de firmas gestionada</t>
  </si>
  <si>
    <t>TIC-OGTIC</t>
  </si>
  <si>
    <t>TIC -DE</t>
  </si>
  <si>
    <t>DE - PLENO</t>
  </si>
  <si>
    <t xml:space="preserve">Firma digital </t>
  </si>
  <si>
    <t>OGTIC</t>
  </si>
  <si>
    <t>Cantidad de mantenimiendo realizado</t>
  </si>
  <si>
    <t>Reporte de mantenimiento brindados</t>
  </si>
  <si>
    <t>2.25 Soportes técnicos brindados a los usuarios internos de la CDC</t>
  </si>
  <si>
    <t>2.25.1 Identificar el soporte solicitado por los usuarios</t>
  </si>
  <si>
    <t>2.25.2 Dar solución de la solicitud/cerrar caso</t>
  </si>
  <si>
    <t>2.25.3 Documentar solicitud y solución</t>
  </si>
  <si>
    <t>2.25.5 Realizar encuesta de satisfacción de servicio</t>
  </si>
  <si>
    <t>2.25.6 Evaluar resultados de encuesta y aplicar las mejoras si aplican.</t>
  </si>
  <si>
    <t>2.27 Gestionar licenciamiento de Mcafee Endpoint</t>
  </si>
  <si>
    <t>2.27.1 Identificación de la necesidad de  actualización de licencias.</t>
  </si>
  <si>
    <t>2.27.2 Coordinación con proveedor de propuesta de Mejora</t>
  </si>
  <si>
    <t xml:space="preserve">2.27.3 Aprobación de propuesta </t>
  </si>
  <si>
    <t>2.27.4 Adquisición de licenciamiento para servidor de antivirus</t>
  </si>
  <si>
    <t>2.27.5 Instalación y puesta en funcionamiento de la renovación</t>
  </si>
  <si>
    <t>2.28 Gestionar licenciamiento de firewall WatchGard</t>
  </si>
  <si>
    <t>2.28.2 Coordinación con proveedor de propuesta del Plan de Mejora</t>
  </si>
  <si>
    <t xml:space="preserve">2.29 Gestionar renovación dominio </t>
  </si>
  <si>
    <t>2.29.1 Coordinacón con proveedor para la renovación del dominio</t>
  </si>
  <si>
    <t xml:space="preserve">2.29.2 Aprobar la propuesta </t>
  </si>
  <si>
    <t>2.29.3 Adquirir el licenciamiento para servidor de antivirus</t>
  </si>
  <si>
    <t>2.29.4 Puesta en funcionamiento</t>
  </si>
  <si>
    <t>2.30 Gestionar firma digital</t>
  </si>
  <si>
    <t>2.30.1 Coordinar con OGTIC la remisiòn de los formulario para llenado</t>
  </si>
  <si>
    <t xml:space="preserve">2.30.2 Remitir propuesta para obtención de firma digital </t>
  </si>
  <si>
    <t>2.30.3 Aprobar la propuesta para firma digital</t>
  </si>
  <si>
    <t>2.30.4 Remitir el formulario debidamente completado</t>
  </si>
  <si>
    <t>2.30.5 Validar la información y certificar la firma</t>
  </si>
  <si>
    <t>2.30.6 Obtenciòn de la firma digital</t>
  </si>
  <si>
    <t xml:space="preserve">2.31 Mantenimiento preventivo de la infraestructura tecnológica </t>
  </si>
  <si>
    <t>2.31.1 Identificar los equipos para mantenimiento</t>
  </si>
  <si>
    <t>2.31.2 Realizar mantenimiento de los equipos de usuarios internos</t>
  </si>
  <si>
    <t>2.31.3 Evaluar el funcionamiento despues de mantenimiento</t>
  </si>
  <si>
    <t>2.31.4 Documentar de los mantenimiento realizado</t>
  </si>
  <si>
    <t>2.31.5 Realizar encuesta de satisfacción de servicio</t>
  </si>
  <si>
    <t>2.31.6 Evaluar resultados de encuesta y aplicar las mejoras si aplican.</t>
  </si>
  <si>
    <t>CLASIF. 
PRESUP.</t>
  </si>
  <si>
    <t>% calificación  obtenida</t>
  </si>
  <si>
    <t xml:space="preserve">Correos electronicos remtidos a las áreas. </t>
  </si>
  <si>
    <t>Recursos humanos-Equipos TIC</t>
  </si>
  <si>
    <t>Correos electrònicos de seguimiento</t>
  </si>
  <si>
    <t>Archivo digital con las informaciones suministradas por las áreas.</t>
  </si>
  <si>
    <t>Correos remititos y recibidos de la DIGEIG</t>
  </si>
  <si>
    <t xml:space="preserve">Evaluación de la página del SAIP/Reporte digital de calificaciones </t>
  </si>
  <si>
    <t>Correos electrónicos remitidos a las áreas</t>
  </si>
  <si>
    <t>Correos electrònicos</t>
  </si>
  <si>
    <t xml:space="preserve">Cantidad de socializaciones realizadas </t>
  </si>
  <si>
    <t>Presentaciòn elaborada (power point)</t>
  </si>
  <si>
    <t>Recursos humanos/TI</t>
  </si>
  <si>
    <t>Correo convocatoria charla</t>
  </si>
  <si>
    <t>RAI-RR.HH.</t>
  </si>
  <si>
    <t>OAI-UPyD</t>
  </si>
  <si>
    <t>Manual de Política y Procedimientos del RAI revisado y actualizado</t>
  </si>
  <si>
    <t>Correos electronicos/procedimientos a modificar</t>
  </si>
  <si>
    <t>Políticas y procedimiento actualizados.</t>
  </si>
  <si>
    <t>RAI - UPyD - DE-PLENO</t>
  </si>
  <si>
    <t>Correos de revisión de la UPyD</t>
  </si>
  <si>
    <t>2.32 Central Telefónica, switch y routers, actualizados</t>
  </si>
  <si>
    <t xml:space="preserve">2.32.1 Actualización del plan de mejora </t>
  </si>
  <si>
    <t>2.32.2 Revisión y remisión al Pleno para aprobación del Plan de Mejora actualizado</t>
  </si>
  <si>
    <t xml:space="preserve">2.32.3 Presentación y aprobación del plan de mejora elaborado </t>
  </si>
  <si>
    <t>2.32.4 Adecuación del ambiente físico para implementación de equipos</t>
  </si>
  <si>
    <t>2.32.5 Aquisición de los equipos</t>
  </si>
  <si>
    <t>2.32.6 Puesta en funcionamiento y pruebas de verificación de fallas realizadas</t>
  </si>
  <si>
    <t>2.32.7 Central telefonica instalada</t>
  </si>
  <si>
    <t>2.33 Sub-portal de Transparencia institucional actualizado mensualmente</t>
  </si>
  <si>
    <t>2.33.1 Solicitar a las áreas obligadas por la Ley núm. 200-04 y Resolución núm. 02-2021, el suministro de las informaciones,  mensualmente o según la peridiocidad que aplique,  para el sub-portal de transparencia institucional.</t>
  </si>
  <si>
    <t>2.33.2 Dar seguimiento a las áreas para el suministrode las informaciones requeridas, en el plazo correspondiente.</t>
  </si>
  <si>
    <t>2.33.3 Recopilar la documentación suministrada por las áreas en carpetas digitales</t>
  </si>
  <si>
    <t>2.33.4 Verificar que las informaciones suminitradas esten correctas en forma y contenido, conforme las disposiciones de la DIGEIG. Solciitar correcciones, si aplica.</t>
  </si>
  <si>
    <t>2.33.5 Colgar las informaciones en el Portal de Transparencia de la CDC conforme las disposiciones de la DIGEIG.</t>
  </si>
  <si>
    <t>2.33.6 Monitorear las actualizaciones realizadas a fin de ajustar/corregir según solicitud de la DIGEIG, si aplica.</t>
  </si>
  <si>
    <t>2.33.7 Verificar y recopilar, mensualmente,  las evaluaciones realizadas y calificaciones obtenidas en el Portal de Transparencia</t>
  </si>
  <si>
    <t xml:space="preserve">2.34 Solicitudes de información a la Oficina de Acceso a la Información (OAI) </t>
  </si>
  <si>
    <t>2.34.1 Recibir, trámitar y suministrar la información institucional, solicitada por la via del SAIP, digital, presencial,  telefónica y otras vias.</t>
  </si>
  <si>
    <t>2.34.2  Trámitar las solicitudes de información con el área de competencia</t>
  </si>
  <si>
    <t>2.34.3 Seguimiento a las áreas responsables de emitir la información solicitada</t>
  </si>
  <si>
    <t xml:space="preserve">2.34.4 Dar respuesta a las solicitudes de información requeridas por los usuarios, via SAIP, digital, presencial, telefònica y otras vias, en el plazo correspondiente. </t>
  </si>
  <si>
    <t>2.34.5 Registrar y archivar, digitalmente, las solicitudes de información procesadas</t>
  </si>
  <si>
    <t>Cantidad de reuniones (virtuales o presenciales) realizadas</t>
  </si>
  <si>
    <t>UPyD- Encargados de áreas</t>
  </si>
  <si>
    <t>Informes de monitoreo elaborados</t>
  </si>
  <si>
    <t>Correos/Matrices de ejecuciòn POA 2022</t>
  </si>
  <si>
    <t>Recursos humanos-Equipos TI-Material Gastable</t>
  </si>
  <si>
    <t>Correo notificaciòn de ajustes y correcciones realizados.</t>
  </si>
  <si>
    <t>Informe colgado en el subportal de transparencia de la CDC</t>
  </si>
  <si>
    <t>CLASIF.
PRESUP.</t>
  </si>
  <si>
    <t>Planes elaborado</t>
  </si>
  <si>
    <t xml:space="preserve">Plan Estratègico Insttucional (PEI) elaborado y aprobado </t>
  </si>
  <si>
    <t xml:space="preserve">TDR elaborados, revidados y aprobados </t>
  </si>
  <si>
    <t>Recuros humanos-Equipos TI-Material Gastable</t>
  </si>
  <si>
    <t>TDR aprobado</t>
  </si>
  <si>
    <t>Contrataciòn asesorìa/consultoria</t>
  </si>
  <si>
    <t>Comitè de Compras y Contrataciones</t>
  </si>
  <si>
    <t>Listado de participantes en las reuniones de trabajo. Documentos resultantes de las reuniones de trabajo.</t>
  </si>
  <si>
    <t>Consultoria-PLENO-DE-ÀREAS</t>
  </si>
  <si>
    <t>Documento presentado con observaciones y/o aprobados.</t>
  </si>
  <si>
    <t>Correo electronico/comunicación formal, si aplica</t>
  </si>
  <si>
    <t>Listado de participaciòn</t>
  </si>
  <si>
    <t>PLENO-DE-UPyD</t>
  </si>
  <si>
    <t>Cantidad de POA formulados y aprobados</t>
  </si>
  <si>
    <t>POA 2023 aprobado y socializado</t>
  </si>
  <si>
    <t>Correo electrónico de solicitud remitido</t>
  </si>
  <si>
    <t>Recuros humanos-Equipos TIC-Material Gastable</t>
  </si>
  <si>
    <t>POA departamentales corregidos por la UPyD</t>
  </si>
  <si>
    <t>Correos electrónicos con las observaciones y correcciones realizadas al POA, remitido</t>
  </si>
  <si>
    <t xml:space="preserve">Documento POA completado </t>
  </si>
  <si>
    <t>Correo electronico POA remitido</t>
  </si>
  <si>
    <t>Lista de participantes actividad socializacion/virtual o presencial.</t>
  </si>
  <si>
    <t>PACC formulado y consolidado</t>
  </si>
  <si>
    <t>UPyD- Àreas</t>
  </si>
  <si>
    <t>PACC remitido/correo electrónico al analista de compras</t>
  </si>
  <si>
    <t>DAF- Sección de compras-UPyD</t>
  </si>
  <si>
    <t>Cantidad de manuales revisados y actualizados</t>
  </si>
  <si>
    <t>Un (1) Manual de Politicas y procedimientos revisado y actualizado</t>
  </si>
  <si>
    <t>Minutas de reuniones-Correos electrónicos</t>
  </si>
  <si>
    <t>Correos electrónicos - revisiones realizadas con las áreas</t>
  </si>
  <si>
    <t xml:space="preserve">Correos electrónicos </t>
  </si>
  <si>
    <t>Politicas y procedimientos revisados y aprobados</t>
  </si>
  <si>
    <t>UPyD-Todas las áreas</t>
  </si>
  <si>
    <t>% áreas con matrices de riesgos elaboradas/Cantidad de riesgos identificados</t>
  </si>
  <si>
    <t>Matriz elaborada</t>
  </si>
  <si>
    <t>Recursos humanos- EquiposTIC - Material gastable</t>
  </si>
  <si>
    <t>Correo electronico de remisión matrices a las áreas.</t>
  </si>
  <si>
    <t>Matrices con los riesgos identificados y acciones de mitigación por cada área</t>
  </si>
  <si>
    <t>Comité de Riesgo</t>
  </si>
  <si>
    <t>Plan elaborado y socializado</t>
  </si>
  <si>
    <t>Informe de seguimiento a la implementación de mitigación de riesgos/seguimiento POA elaborado.</t>
  </si>
  <si>
    <t>Cantidad de encuentas realizadas</t>
  </si>
  <si>
    <t>Correo electrónico de solicitud</t>
  </si>
  <si>
    <t>Recursos humanos- Equipos TIC - Material gastable</t>
  </si>
  <si>
    <t xml:space="preserve">Reuniones MAP-UPyD (calidad) </t>
  </si>
  <si>
    <t>Correo electronico de validación remitido por el MAP</t>
  </si>
  <si>
    <t>MAP</t>
  </si>
  <si>
    <t>Cuestionario aprobado</t>
  </si>
  <si>
    <t>UPyD-MAP</t>
  </si>
  <si>
    <t>Cálculos realizados conforme indicaciones del MAP</t>
  </si>
  <si>
    <t>Plataforma</t>
  </si>
  <si>
    <t>Correo electrónico de remisión.</t>
  </si>
  <si>
    <t>2.35 Socializaciones sobre la Ley 200-04 sobre libre acceso a la informaciòn pùblica y nuevas normativas establecidas por los òrganos rectores, segùn aplique.</t>
  </si>
  <si>
    <t>2.35.1 Identificación del contenido a impartir</t>
  </si>
  <si>
    <t>2.35.2 Coordinación de logística</t>
  </si>
  <si>
    <t>2.35.3 Realización de charla Charla "Avanzando en Transparencia" (resolucion 002-2021)</t>
  </si>
  <si>
    <t xml:space="preserve">2.36 Atención al ciudadano mediante Línea 311 </t>
  </si>
  <si>
    <t>2.36.1 Recepción y análisis de solicitudes medfiante el 311</t>
  </si>
  <si>
    <t>2.36.2 Remisión de quejas, denuncias y sugerencias a la unidad correspondiente.</t>
  </si>
  <si>
    <t>2.36.3 Respuesta a quejas, sugerencias y denuncias (cierre del caso en el sistema Línea 311)</t>
  </si>
  <si>
    <t>2.36.4 Elaboración de informe de evaluación Línea 311</t>
  </si>
  <si>
    <t>2.37 Plan de trabajo Comisión de Ética 2022, ejecutado</t>
  </si>
  <si>
    <t>2.37.1 Ejecución de las actividades programadas para cada trimestre del Plan de Trabajo 2022</t>
  </si>
  <si>
    <t>2.37 Planificación estratégica y presupuestaria de la OAI, realizada</t>
  </si>
  <si>
    <t>2.37.1 Identificar los temas/acciones que impactan la OAI tanto en el ámbito estratégico como en el presupuestario para ser incluidos en el POA del área.</t>
  </si>
  <si>
    <t xml:space="preserve">2.37.2 Formular POA,  PACC y Presupuesto del area. </t>
  </si>
  <si>
    <t xml:space="preserve">2.37.3 Implementación de las actividades descritas en el POA del area. </t>
  </si>
  <si>
    <t xml:space="preserve">2.37.4 Elaborar reportes trimestrales con la ejecucion del POA del area. </t>
  </si>
  <si>
    <t>2.37.5 Participar en reuniones de seguimiento de la ejecuccion del POA.</t>
  </si>
  <si>
    <t>2.38 Actualización del Manual de Política y Procedimientos del RAI, actualizados</t>
  </si>
  <si>
    <t>2.38.1 Revisión de las politicas y procedimientos actuales.</t>
  </si>
  <si>
    <t>2.38.2 Levantamiento de novedades o informaciones a ser incluidas en las  politicas y procedimientos actuales.</t>
  </si>
  <si>
    <t xml:space="preserve">2.38.3 Presentar propuestas de modificación de las politicas y procedimientos, según aplique. </t>
  </si>
  <si>
    <t>2.38.4 Actualización de procedimientos</t>
  </si>
  <si>
    <t>2.38.5 Remisión a la UPyD para revisión y aprobación</t>
  </si>
  <si>
    <t>2.38.6 Socializacion interna de manual de politicas y procedimientos del RAI actualizado.</t>
  </si>
  <si>
    <t>2.39 Reuniones mensuales de seguimiento ejecución actividades del POA 2022, realizadas</t>
  </si>
  <si>
    <t>2.39.1 Conovocatoria reunión mensual</t>
  </si>
  <si>
    <t>2.39.2 Elaboración y remisión de matriz de ejecuciòn de las actividades POA comprometidas por las àreas</t>
  </si>
  <si>
    <t>2.39.4 Socializar minuta con los participantes.</t>
  </si>
  <si>
    <t>2.39.3 Elaboración minuta reunión</t>
  </si>
  <si>
    <t>2.40 Monitoreos de seguimiento y evaluación de la ejecución del POA 2022, realizados</t>
  </si>
  <si>
    <t xml:space="preserve">2.40.1 Solicitud de informacion de la ejecuciòn POA del trimestre a todas las àreas </t>
  </si>
  <si>
    <t>2.40.2 Elaboración del informe trimestral de seguimiento y evaluación de la ejecución POA CDC 2022</t>
  </si>
  <si>
    <t>2.40.3 Remisión del informe a la DE para su revisiòn y remisiòn al Pleno para revisiòn y aprobaciòn</t>
  </si>
  <si>
    <t xml:space="preserve">2.40.4 Revisión y aprobación del informe de seguimiento y evaluación </t>
  </si>
  <si>
    <t>2.40.5 Realizar ajustes y correcciones, si aplica</t>
  </si>
  <si>
    <t>2.40.6 Remitir informe a RAI para su publicaciòn en el subportal de transparencia.</t>
  </si>
  <si>
    <t>2.41 Plan Estratégico Institucional (PEI) CDC 2022-2025, elaborado</t>
  </si>
  <si>
    <t>2.41.1 Elaboraciòn TDR para la contrataciòn asesoria elaboraciòn PEI CDC 2022-2025</t>
  </si>
  <si>
    <t>2.41.2 Remisiòn TDR para revisiòn y aprobaciòn del Pleno</t>
  </si>
  <si>
    <t>2.41.2 Proceso de compras para la contrataciòn de la asesoria/consultoria</t>
  </si>
  <si>
    <t>2.41.4 Reunioes- mesas de trabajo para la elaboraciòn del Plan Estratègico Insttucional (PEI) 2022-2025.</t>
  </si>
  <si>
    <t xml:space="preserve">2.41.5 Elaboraciòn, presentaciòn y aprobaciòn final PEI 2022-2025 </t>
  </si>
  <si>
    <t>2.41.6 Remisión del PEI CDC 2022-2025 al MEPyD para validación</t>
  </si>
  <si>
    <t xml:space="preserve">2.41.7 Socializaciòn PEI CDC 2022-2025 </t>
  </si>
  <si>
    <t>2.42 Plan Operativo 2023 formulado.</t>
  </si>
  <si>
    <t>2.42.1 Solicitar los planes operativos de todas las áreas</t>
  </si>
  <si>
    <t>2.42.2 Revisar y ajustar los POA remitdos por las áreas</t>
  </si>
  <si>
    <t>2.42.3 Remitir observaciones a los encargados de áreas, si aplica.</t>
  </si>
  <si>
    <t>2.42.4 Consolidar los POA en su solo documento</t>
  </si>
  <si>
    <t>2.42.5 Remitir a la DE para revisiòn y remision al Pleno.</t>
  </si>
  <si>
    <t>2.42.6 Socializar el POA elaborado y aprobado</t>
  </si>
  <si>
    <t xml:space="preserve">2.42.7 Remitir POA a RAI para su carga en el subportal de transparencia </t>
  </si>
  <si>
    <t>2.43 Planes de compras y contrataciones de las áreas correspondiente al año 2023, formulados</t>
  </si>
  <si>
    <t>2.43.1 Solicitar a todas las áreas, las necesidades y requerimientos POA y no POA para la formulación del PACC 2023</t>
  </si>
  <si>
    <t>2.43.2 Revisión, ajustes y consolidación de las informaciones suminitradas por las àreas</t>
  </si>
  <si>
    <t xml:space="preserve">2.43.4 Remisión del PACC consolidado para revisión y registro </t>
  </si>
  <si>
    <t>2.44 Manual de Políticas y Procedimientos de la CDC, actualizado</t>
  </si>
  <si>
    <t>2.44.1 Solicitar a las áreas la revisión de sus políticas y procedimientos vigentes.</t>
  </si>
  <si>
    <t xml:space="preserve">2.44.2 Identificar las novedades o informaciones a ser incluidas en sus políticas y procedimientos </t>
  </si>
  <si>
    <t>2.44.3 Revisar las propuestas de modificación de las politicas y procedimientos presentadas por las áreas.</t>
  </si>
  <si>
    <t>2.44.4 Presentar las propuestas de modificación de las políticas y procedimientos de las áreas, para revisión y aprobación</t>
  </si>
  <si>
    <t>2.44.5 Revisión y aprobación de las propuestas de modificación a las politicas y procedimientos de las áreas</t>
  </si>
  <si>
    <t>2.44.6 Realizar las modificaciones aprobadas a las politicas y procedimeintos propuestas, según aplique.</t>
  </si>
  <si>
    <t>2.44.7 Socializar internamente de los manuales de politicas y procedimientos de cada área.</t>
  </si>
  <si>
    <t>2.45 Metodologia de Valoraciòn de Riesgos, actualizada e implementada</t>
  </si>
  <si>
    <t>2.45.1 Elaborar Matriz de identificación de riesgos</t>
  </si>
  <si>
    <t>2.45.2  Remitir matriz a las áreas</t>
  </si>
  <si>
    <t>2.45.3 Recopilación de las matrices completadas</t>
  </si>
  <si>
    <t>2.45.4 Elaborar Plan de Mitigación de Riesgos</t>
  </si>
  <si>
    <t>2.45.5 Elaborar y remitir informe de implementación del Plan de Mitigación de Riesgos</t>
  </si>
  <si>
    <t>2.46 Encuesta de satisfacción ciudadana sobre los servicios pùblicos, realizada</t>
  </si>
  <si>
    <t>2.46.1 Designar un representante y remitir correo al MAP solicitando la asistencia técnica para la implementación de la encuesta.</t>
  </si>
  <si>
    <t>2.46.2 Elaboración de la ficha técnica y programación</t>
  </si>
  <si>
    <t>2.46.3 Validación de la ficha técnica y programación</t>
  </si>
  <si>
    <t>2.46.3 Revisar y definir el formulario que se aplicará en la encuesta.</t>
  </si>
  <si>
    <t>2.46.4 Definir el universo y muestra para aplicación.</t>
  </si>
  <si>
    <t>2.46.5 Aplicar la encuesta</t>
  </si>
  <si>
    <t>2.46.6 Digitalizar la encuesta en plataforma de recolección de datos.</t>
  </si>
  <si>
    <t>2.46.7 Tabular y analizar los resultados  y gestionar las medidas correctivas.</t>
  </si>
  <si>
    <t>2.46.8 Elaborar informe de resultados y remitir evidencias al MAP.</t>
  </si>
  <si>
    <t>Informe elaborado y aprobado, si aplica.</t>
  </si>
  <si>
    <t>Boleto àereo</t>
  </si>
  <si>
    <t>Alquiler de Salón/Coffee break/Equipos</t>
  </si>
  <si>
    <t>15/7/20221</t>
  </si>
  <si>
    <t>2.47 Pasantías gestionadas</t>
  </si>
  <si>
    <t>2.47.1 Presentación de propuesta de las entidades a contactar para gestionar pasantías</t>
  </si>
  <si>
    <t>2.47.2 Aprobación de las entidades propuestas para pasantías</t>
  </si>
  <si>
    <t>2.47.3 Contacto con las entidades identificadas para gestionar la propuesta de pasantías, si aplica</t>
  </si>
  <si>
    <t>2.47.4 Elaborar informe de ejecución de la pasantía, si aplica.</t>
  </si>
  <si>
    <t>2.48 Evento formativo con experto internacional realizados</t>
  </si>
  <si>
    <t>2.48.1 Gestionar la contratación de experto internacional</t>
  </si>
  <si>
    <t xml:space="preserve">2.48.2 Coordinación del evento </t>
  </si>
  <si>
    <t xml:space="preserve">2.48.3 Convocatoria </t>
  </si>
  <si>
    <t>2.48.4 Capacitación para sectores vinculados a la Ley 1-02</t>
  </si>
  <si>
    <t>2.49 Proyectos de Coop. Intl. y asistencia técnica presentados a organismos cooperantes</t>
  </si>
  <si>
    <t>2.49.1 Levantamiento de necesidades internas y de capacitación</t>
  </si>
  <si>
    <t>2.49.2 .Elaboración de perfiles de proyectos de Coop. Intl y asistencia tecnica para ser presentados a organismos cooperantes</t>
  </si>
  <si>
    <t>2.49.3 Revisión y remisión de los perfiles al Pleno para aprobación</t>
  </si>
  <si>
    <t>2.49.4 Presentación y aprobación de los perfiles de proyectos de coop. elaborados</t>
  </si>
  <si>
    <t>2.49.5 Remisión a organismos cooperantes los perfiles aprobados por el Pleno de Comisionados</t>
  </si>
  <si>
    <t>2.50 Participación del Pleno de Comisionados y Técnicos en reuniones, foros, actividades, talleres, cursos, conderencias, seminarios internacionales afines a la Misión de la institución</t>
  </si>
  <si>
    <t>2.50.1 Participación del Pleno de Comisionados y técnicos en eventos internacionales</t>
  </si>
  <si>
    <t>CLAS. PRES.</t>
  </si>
  <si>
    <t xml:space="preserve">DESCRIP. </t>
  </si>
  <si>
    <t>Cantidad de publicaciones realizadas</t>
  </si>
  <si>
    <t>DE- COMUNICACIÓN</t>
  </si>
  <si>
    <t xml:space="preserve">2.51 Coordinación y supervisión de la ejecución de las actividades de las áreas bajo su responsabilidad </t>
  </si>
  <si>
    <t>2.51.1 Revisión y analisis de los informes e iniciativas presentadas por las áreas para aprobación del Pleno</t>
  </si>
  <si>
    <t>2.51.2 Someter para aprobación del Pleno informes e iniciarticas presentadas por las áreas.</t>
  </si>
  <si>
    <t xml:space="preserve">2.51.3 Retroalimentación a las áreas de las observaciones comentariios y aprobaciones del Pleno </t>
  </si>
  <si>
    <t>2.52 Analizar, revisar y aprobar la documentación, en tiempo oportuno, producto de las operaciones internas y función de la CDC</t>
  </si>
  <si>
    <t>2.52.1 Análisis, revisión y ajuste de propuestas presentadas por las áreas producto de las operaciones internas y función de la institución (procedimientos de investigación, resoluciones, manuales, códigos, informes, actividades entre otros).</t>
  </si>
  <si>
    <t>2.52.2 Remisión a las áreas o responsables las observaciones realizadas por el Pleno de Comisionados para la mejora de las propuestas presentadas .</t>
  </si>
  <si>
    <t xml:space="preserve">2.52.3 Aprobación final de las propuestas presentadas para su ejecución. </t>
  </si>
  <si>
    <t>2.19.2 Implementar la metodologia de Evaluación del Desempeño vigente en la CDC.</t>
  </si>
  <si>
    <t>2.15.10 Actualización escala salarial CDC</t>
  </si>
  <si>
    <t>2.15.11 Reporte trimestral del % de avance de los indicadores.</t>
  </si>
  <si>
    <t>RR:HH</t>
  </si>
  <si>
    <t>2.6  Formulación anteproyecto del presupuesto institucional 2023</t>
  </si>
  <si>
    <t>2.22.1 Cumplimiento de los estándares NORTIC A3</t>
  </si>
  <si>
    <t>2.22.2 Evaluación de cumplimiento de los estándares NORTIC A3</t>
  </si>
  <si>
    <t>2.22.3 Implementación de correcciones recomendadas NORTIC A3</t>
  </si>
  <si>
    <t>2.22.4 Obtención de recertificación NORTIC A3</t>
  </si>
  <si>
    <t>2.22.1 Cumplimiento de los estándares NORTIC E1</t>
  </si>
  <si>
    <t>2.22.2 Evaluación de cumplimiento de los estándares NORTIC E1</t>
  </si>
  <si>
    <t>2.22.3 Implementación de correcciones recomendadas NORTIC E1</t>
  </si>
  <si>
    <t>2.22.4 Obtención de recertificación NORTIC  E1</t>
  </si>
  <si>
    <t>Angers Sánchez</t>
  </si>
  <si>
    <t>Analista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</si>
</sst>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2"/>
      <color rgb="FF9C57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sz val="10"/>
      <color theme="1"/>
      <name val="Arial"/>
      <family val="2"/>
    </font>
    <font>
      <sz val="11"/>
      <color theme="1" tint="4.9989318521683403E-2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"/>
    </font>
    <font>
      <sz val="11"/>
      <color theme="1"/>
      <name val="Arial 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10" borderId="0" applyNumberFormat="0" applyBorder="0" applyAlignment="0" applyProtection="0"/>
  </cellStyleXfs>
  <cellXfs count="121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9" fontId="2" fillId="0" borderId="1" xfId="2" applyFont="1" applyBorder="1" applyAlignment="1">
      <alignment horizontal="center" vertical="center"/>
    </xf>
    <xf numFmtId="43" fontId="3" fillId="5" borderId="4" xfId="3" applyFont="1" applyFill="1" applyBorder="1" applyAlignment="1">
      <alignment vertical="center"/>
    </xf>
    <xf numFmtId="43" fontId="3" fillId="5" borderId="5" xfId="3" applyFont="1" applyFill="1" applyBorder="1" applyAlignment="1">
      <alignment vertical="center"/>
    </xf>
    <xf numFmtId="43" fontId="3" fillId="5" borderId="7" xfId="3" applyFont="1" applyFill="1" applyBorder="1" applyAlignment="1">
      <alignment vertical="center"/>
    </xf>
    <xf numFmtId="43" fontId="3" fillId="5" borderId="8" xfId="3" applyFont="1" applyFill="1" applyBorder="1" applyAlignment="1">
      <alignment vertical="center"/>
    </xf>
    <xf numFmtId="0" fontId="7" fillId="0" borderId="0" xfId="0" applyFont="1"/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7" fillId="0" borderId="0" xfId="0" applyFont="1" applyBorder="1"/>
    <xf numFmtId="43" fontId="9" fillId="5" borderId="3" xfId="3" applyFont="1" applyFill="1" applyBorder="1" applyAlignment="1">
      <alignment vertical="center"/>
    </xf>
    <xf numFmtId="43" fontId="9" fillId="5" borderId="59" xfId="3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/>
    <xf numFmtId="0" fontId="12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10" fillId="6" borderId="1" xfId="0" applyFont="1" applyFill="1" applyBorder="1" applyAlignment="1">
      <alignment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top" wrapText="1"/>
    </xf>
    <xf numFmtId="0" fontId="10" fillId="6" borderId="23" xfId="0" applyFont="1" applyFill="1" applyBorder="1" applyAlignment="1">
      <alignment horizontal="center" vertical="center" wrapText="1"/>
    </xf>
    <xf numFmtId="0" fontId="7" fillId="0" borderId="30" xfId="4" applyFont="1" applyFill="1" applyBorder="1" applyAlignment="1" applyProtection="1">
      <alignment vertical="center" wrapText="1"/>
      <protection locked="0"/>
    </xf>
    <xf numFmtId="0" fontId="7" fillId="8" borderId="30" xfId="0" applyFont="1" applyFill="1" applyBorder="1" applyAlignment="1">
      <alignment vertical="center" wrapText="1"/>
    </xf>
    <xf numFmtId="9" fontId="7" fillId="8" borderId="30" xfId="0" applyNumberFormat="1" applyFont="1" applyFill="1" applyBorder="1" applyAlignment="1">
      <alignment horizontal="center" vertical="center" wrapText="1"/>
    </xf>
    <xf numFmtId="15" fontId="7" fillId="0" borderId="30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4" fontId="7" fillId="0" borderId="30" xfId="0" applyNumberFormat="1" applyFont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>
      <alignment horizontal="justify" vertical="center" wrapText="1"/>
    </xf>
    <xf numFmtId="9" fontId="7" fillId="8" borderId="1" xfId="0" applyNumberFormat="1" applyFont="1" applyFill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5" fontId="7" fillId="8" borderId="1" xfId="0" applyNumberFormat="1" applyFont="1" applyFill="1" applyBorder="1" applyAlignment="1">
      <alignment horizontal="center" vertical="center"/>
    </xf>
    <xf numFmtId="43" fontId="7" fillId="0" borderId="1" xfId="1" applyFont="1" applyBorder="1" applyAlignment="1">
      <alignment horizontal="center" vertical="center" wrapText="1"/>
    </xf>
    <xf numFmtId="0" fontId="7" fillId="0" borderId="23" xfId="4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Border="1" applyAlignment="1">
      <alignment horizontal="left" vertical="center" wrapText="1"/>
    </xf>
    <xf numFmtId="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5" fontId="7" fillId="8" borderId="23" xfId="0" applyNumberFormat="1" applyFont="1" applyFill="1" applyBorder="1" applyAlignment="1">
      <alignment horizontal="center" vertical="center"/>
    </xf>
    <xf numFmtId="43" fontId="7" fillId="0" borderId="23" xfId="1" applyFont="1" applyBorder="1" applyAlignment="1">
      <alignment horizontal="center" vertical="center" wrapText="1"/>
    </xf>
    <xf numFmtId="15" fontId="12" fillId="0" borderId="48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15" fontId="12" fillId="0" borderId="2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5" fontId="12" fillId="0" borderId="53" xfId="0" applyNumberFormat="1" applyFont="1" applyBorder="1" applyAlignment="1">
      <alignment horizontal="center" vertical="center" wrapText="1"/>
    </xf>
    <xf numFmtId="9" fontId="12" fillId="0" borderId="19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justify" vertical="center" wrapText="1"/>
    </xf>
    <xf numFmtId="9" fontId="12" fillId="0" borderId="23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/>
    </xf>
    <xf numFmtId="0" fontId="7" fillId="0" borderId="30" xfId="4" applyFont="1" applyFill="1" applyBorder="1" applyAlignment="1" applyProtection="1">
      <alignment horizontal="justify" vertical="center" wrapText="1"/>
      <protection locked="0"/>
    </xf>
    <xf numFmtId="0" fontId="12" fillId="0" borderId="30" xfId="4" applyFont="1" applyFill="1" applyBorder="1" applyAlignment="1" applyProtection="1">
      <alignment horizontal="justify" vertical="center" wrapText="1"/>
      <protection locked="0"/>
    </xf>
    <xf numFmtId="0" fontId="7" fillId="0" borderId="30" xfId="0" applyFont="1" applyFill="1" applyBorder="1" applyAlignment="1">
      <alignment horizontal="justify" vertical="center" wrapText="1"/>
    </xf>
    <xf numFmtId="9" fontId="17" fillId="0" borderId="30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0" fontId="12" fillId="0" borderId="1" xfId="4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horizontal="justify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7" fillId="0" borderId="30" xfId="0" applyFont="1" applyBorder="1"/>
    <xf numFmtId="0" fontId="7" fillId="0" borderId="1" xfId="0" applyFont="1" applyBorder="1"/>
    <xf numFmtId="0" fontId="12" fillId="0" borderId="23" xfId="4" applyFont="1" applyFill="1" applyBorder="1" applyAlignment="1" applyProtection="1">
      <alignment horizontal="justify" vertical="center" wrapText="1"/>
      <protection locked="0"/>
    </xf>
    <xf numFmtId="9" fontId="17" fillId="0" borderId="23" xfId="0" applyNumberFormat="1" applyFont="1" applyFill="1" applyBorder="1" applyAlignment="1">
      <alignment horizontal="center" vertical="center" wrapText="1"/>
    </xf>
    <xf numFmtId="15" fontId="12" fillId="0" borderId="53" xfId="0" applyNumberFormat="1" applyFont="1" applyFill="1" applyBorder="1" applyAlignment="1">
      <alignment vertical="center"/>
    </xf>
    <xf numFmtId="0" fontId="7" fillId="0" borderId="23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12" fillId="0" borderId="0" xfId="4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15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5" fontId="12" fillId="0" borderId="1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43" fontId="7" fillId="0" borderId="19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4" applyFont="1" applyFill="1" applyBorder="1" applyAlignment="1" applyProtection="1">
      <alignment horizontal="justify" vertical="center"/>
      <protection locked="0"/>
    </xf>
    <xf numFmtId="0" fontId="17" fillId="0" borderId="23" xfId="0" applyFont="1" applyBorder="1" applyAlignment="1">
      <alignment horizontal="justify" vertical="center" wrapText="1"/>
    </xf>
    <xf numFmtId="0" fontId="12" fillId="0" borderId="23" xfId="4" applyFont="1" applyFill="1" applyBorder="1" applyAlignment="1" applyProtection="1">
      <alignment horizontal="justify" vertical="center" wrapText="1"/>
      <protection locked="0"/>
    </xf>
    <xf numFmtId="0" fontId="12" fillId="0" borderId="19" xfId="4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17" fillId="0" borderId="23" xfId="4" applyFont="1" applyFill="1" applyBorder="1" applyAlignment="1" applyProtection="1">
      <alignment horizontal="justify" vertical="center" wrapText="1"/>
      <protection locked="0"/>
    </xf>
    <xf numFmtId="0" fontId="12" fillId="0" borderId="30" xfId="0" applyFont="1" applyFill="1" applyBorder="1" applyAlignment="1">
      <alignment horizontal="justify" vertical="center" wrapText="1"/>
    </xf>
    <xf numFmtId="0" fontId="12" fillId="0" borderId="22" xfId="4" applyFont="1" applyFill="1" applyBorder="1" applyAlignment="1" applyProtection="1">
      <alignment horizontal="justify" vertical="center" wrapText="1"/>
      <protection locked="0"/>
    </xf>
    <xf numFmtId="15" fontId="12" fillId="0" borderId="23" xfId="0" applyNumberFormat="1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9" fontId="12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>
      <alignment vertical="center" wrapText="1"/>
    </xf>
    <xf numFmtId="9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9" xfId="4" applyFont="1" applyFill="1" applyBorder="1" applyAlignment="1" applyProtection="1">
      <alignment horizontal="justify" vertical="center" wrapText="1"/>
      <protection locked="0"/>
    </xf>
    <xf numFmtId="0" fontId="7" fillId="0" borderId="18" xfId="0" applyFont="1" applyFill="1" applyBorder="1" applyAlignment="1">
      <alignment horizontal="center" vertical="center" wrapText="1"/>
    </xf>
    <xf numFmtId="43" fontId="7" fillId="0" borderId="18" xfId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2" xfId="4" applyFont="1" applyFill="1" applyBorder="1" applyAlignment="1" applyProtection="1">
      <alignment horizontal="justify" vertical="center" wrapText="1"/>
      <protection locked="0"/>
    </xf>
    <xf numFmtId="43" fontId="7" fillId="0" borderId="12" xfId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19" fillId="0" borderId="0" xfId="4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43" fontId="12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justify" vertical="center" wrapText="1"/>
    </xf>
    <xf numFmtId="0" fontId="12" fillId="8" borderId="18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 wrapText="1"/>
    </xf>
    <xf numFmtId="0" fontId="12" fillId="8" borderId="22" xfId="0" applyFont="1" applyFill="1" applyBorder="1" applyAlignment="1">
      <alignment horizontal="center" vertical="center" wrapText="1"/>
    </xf>
    <xf numFmtId="0" fontId="12" fillId="8" borderId="19" xfId="4" applyFont="1" applyFill="1" applyBorder="1" applyAlignment="1" applyProtection="1">
      <alignment horizontal="justify" vertical="center" wrapText="1"/>
      <protection locked="0"/>
    </xf>
    <xf numFmtId="0" fontId="19" fillId="0" borderId="1" xfId="4" applyFont="1" applyFill="1" applyBorder="1" applyAlignment="1" applyProtection="1">
      <alignment horizontal="justify" vertical="center" wrapText="1"/>
      <protection locked="0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15" fontId="7" fillId="0" borderId="1" xfId="0" applyNumberFormat="1" applyFont="1" applyFill="1" applyBorder="1" applyAlignment="1">
      <alignment vertical="center"/>
    </xf>
    <xf numFmtId="0" fontId="19" fillId="0" borderId="23" xfId="4" applyFont="1" applyFill="1" applyBorder="1" applyAlignment="1" applyProtection="1">
      <alignment horizontal="justify" vertical="center" wrapText="1"/>
      <protection locked="0"/>
    </xf>
    <xf numFmtId="9" fontId="12" fillId="0" borderId="23" xfId="0" applyNumberFormat="1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18" xfId="4" applyFont="1" applyFill="1" applyBorder="1" applyAlignment="1" applyProtection="1">
      <alignment horizontal="justify" vertical="center" wrapText="1"/>
      <protection locked="0"/>
    </xf>
    <xf numFmtId="9" fontId="12" fillId="0" borderId="18" xfId="0" applyNumberFormat="1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0" fontId="12" fillId="0" borderId="12" xfId="4" applyFont="1" applyFill="1" applyBorder="1" applyAlignment="1" applyProtection="1">
      <alignment horizontal="justify" vertical="center"/>
      <protection locked="0"/>
    </xf>
    <xf numFmtId="0" fontId="12" fillId="0" borderId="12" xfId="4" applyFont="1" applyFill="1" applyBorder="1" applyAlignment="1" applyProtection="1">
      <alignment horizontal="justify" vertical="center" wrapText="1"/>
      <protection locked="0"/>
    </xf>
    <xf numFmtId="9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8" borderId="1" xfId="0" applyFont="1" applyFill="1" applyBorder="1" applyAlignment="1">
      <alignment horizontal="justify" vertical="center" wrapText="1"/>
    </xf>
    <xf numFmtId="9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9" fontId="7" fillId="0" borderId="19" xfId="2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9" fontId="7" fillId="0" borderId="23" xfId="2" applyFont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justify" vertical="center" wrapText="1"/>
    </xf>
    <xf numFmtId="9" fontId="12" fillId="0" borderId="30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/>
    </xf>
    <xf numFmtId="9" fontId="12" fillId="0" borderId="23" xfId="0" applyNumberFormat="1" applyFont="1" applyBorder="1" applyAlignment="1">
      <alignment horizontal="center" vertical="center"/>
    </xf>
    <xf numFmtId="9" fontId="12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9" fontId="12" fillId="0" borderId="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9" fontId="19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9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12" fillId="8" borderId="19" xfId="4" applyNumberFormat="1" applyFont="1" applyFill="1" applyBorder="1" applyAlignment="1" applyProtection="1">
      <alignment horizontal="center" vertical="center" wrapText="1"/>
      <protection locked="0"/>
    </xf>
    <xf numFmtId="0" fontId="12" fillId="8" borderId="1" xfId="4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Border="1" applyAlignment="1">
      <alignment horizontal="justify" vertical="center"/>
    </xf>
    <xf numFmtId="9" fontId="12" fillId="8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8" borderId="23" xfId="4" applyFont="1" applyFill="1" applyBorder="1" applyAlignment="1" applyProtection="1">
      <alignment horizontal="justify" vertical="center" wrapText="1"/>
      <protection locked="0"/>
    </xf>
    <xf numFmtId="9" fontId="12" fillId="8" borderId="23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Fill="1" applyBorder="1" applyAlignment="1" applyProtection="1">
      <alignment horizontal="justify" vertical="center" wrapText="1"/>
      <protection locked="0"/>
    </xf>
    <xf numFmtId="0" fontId="17" fillId="0" borderId="0" xfId="4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2" fillId="8" borderId="30" xfId="4" applyFont="1" applyFill="1" applyBorder="1" applyAlignment="1" applyProtection="1">
      <alignment horizontal="justify" vertical="center" wrapText="1"/>
      <protection locked="0"/>
    </xf>
    <xf numFmtId="9" fontId="12" fillId="8" borderId="30" xfId="4" applyNumberFormat="1" applyFont="1" applyFill="1" applyBorder="1" applyAlignment="1" applyProtection="1">
      <alignment horizontal="center" vertical="center" wrapText="1"/>
      <protection locked="0"/>
    </xf>
    <xf numFmtId="0" fontId="12" fillId="8" borderId="23" xfId="4" applyFont="1" applyFill="1" applyBorder="1" applyAlignment="1" applyProtection="1">
      <alignment vertical="center" wrapText="1"/>
      <protection locked="0"/>
    </xf>
    <xf numFmtId="0" fontId="12" fillId="0" borderId="18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15" fontId="7" fillId="0" borderId="0" xfId="0" applyNumberFormat="1" applyFon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23" xfId="0" applyFont="1" applyBorder="1" applyAlignment="1">
      <alignment vertical="center" wrapText="1"/>
    </xf>
    <xf numFmtId="0" fontId="19" fillId="0" borderId="19" xfId="4" applyFont="1" applyFill="1" applyBorder="1" applyAlignment="1" applyProtection="1">
      <alignment horizontal="justify" vertical="center" wrapText="1"/>
      <protection locked="0"/>
    </xf>
    <xf numFmtId="0" fontId="19" fillId="0" borderId="12" xfId="4" applyFont="1" applyFill="1" applyBorder="1" applyAlignment="1" applyProtection="1">
      <alignment horizontal="justify" vertical="center" wrapText="1"/>
      <protection locked="0"/>
    </xf>
    <xf numFmtId="9" fontId="7" fillId="0" borderId="12" xfId="2" applyFont="1" applyBorder="1" applyAlignment="1">
      <alignment horizontal="center" vertical="center"/>
    </xf>
    <xf numFmtId="9" fontId="7" fillId="0" borderId="30" xfId="2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 wrapText="1"/>
    </xf>
    <xf numFmtId="0" fontId="12" fillId="8" borderId="12" xfId="4" applyFont="1" applyFill="1" applyBorder="1" applyAlignment="1" applyProtection="1">
      <alignment horizontal="justify" vertical="center" wrapText="1"/>
      <protection locked="0"/>
    </xf>
    <xf numFmtId="9" fontId="12" fillId="8" borderId="12" xfId="4" applyNumberFormat="1" applyFont="1" applyFill="1" applyBorder="1" applyAlignment="1" applyProtection="1">
      <alignment horizontal="center" vertical="center" wrapText="1"/>
      <protection locked="0"/>
    </xf>
    <xf numFmtId="9" fontId="7" fillId="0" borderId="19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justify" vertical="center" wrapText="1"/>
    </xf>
    <xf numFmtId="0" fontId="7" fillId="0" borderId="36" xfId="0" applyFont="1" applyBorder="1"/>
    <xf numFmtId="0" fontId="7" fillId="0" borderId="3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justify" vertical="center" wrapText="1"/>
    </xf>
    <xf numFmtId="9" fontId="7" fillId="0" borderId="22" xfId="2" applyFont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2" fontId="12" fillId="0" borderId="15" xfId="5" applyNumberFormat="1" applyFont="1" applyFill="1" applyBorder="1" applyAlignment="1" applyProtection="1">
      <alignment horizontal="center" vertical="center" wrapText="1"/>
    </xf>
    <xf numFmtId="43" fontId="12" fillId="0" borderId="1" xfId="1" applyFont="1" applyFill="1" applyBorder="1" applyAlignment="1" applyProtection="1">
      <alignment horizontal="center" vertical="center" wrapText="1"/>
      <protection locked="0"/>
    </xf>
    <xf numFmtId="9" fontId="7" fillId="0" borderId="25" xfId="0" applyNumberFormat="1" applyFont="1" applyBorder="1" applyAlignment="1">
      <alignment horizontal="center" vertical="center"/>
    </xf>
    <xf numFmtId="43" fontId="12" fillId="0" borderId="23" xfId="1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 applyProtection="1">
      <alignment horizontal="justify" vertical="justify" wrapText="1"/>
      <protection locked="0"/>
    </xf>
    <xf numFmtId="9" fontId="12" fillId="0" borderId="1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23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4" applyFont="1" applyFill="1" applyBorder="1" applyAlignment="1" applyProtection="1">
      <alignment horizontal="justify" vertical="center" wrapText="1"/>
      <protection locked="0"/>
    </xf>
    <xf numFmtId="9" fontId="1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4" applyFont="1" applyFill="1" applyBorder="1" applyAlignment="1" applyProtection="1">
      <alignment horizontal="justify" vertical="center" wrapText="1"/>
      <protection locked="0"/>
    </xf>
    <xf numFmtId="9" fontId="17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4" applyFont="1" applyFill="1" applyBorder="1" applyAlignment="1" applyProtection="1">
      <alignment horizontal="justify" vertical="center" wrapText="1"/>
      <protection locked="0"/>
    </xf>
    <xf numFmtId="9" fontId="17" fillId="0" borderId="19" xfId="4" applyNumberFormat="1" applyFont="1" applyFill="1" applyBorder="1" applyAlignment="1" applyProtection="1">
      <alignment horizontal="center" vertical="center" wrapText="1"/>
      <protection locked="0"/>
    </xf>
    <xf numFmtId="43" fontId="17" fillId="0" borderId="19" xfId="1" applyFont="1" applyFill="1" applyBorder="1" applyAlignment="1" applyProtection="1">
      <alignment horizontal="left" vertical="center" wrapText="1"/>
      <protection locked="0"/>
    </xf>
    <xf numFmtId="2" fontId="17" fillId="0" borderId="19" xfId="1" applyNumberFormat="1" applyFont="1" applyFill="1" applyBorder="1" applyAlignment="1" applyProtection="1">
      <alignment horizontal="center" vertical="center" wrapText="1"/>
    </xf>
    <xf numFmtId="43" fontId="16" fillId="0" borderId="19" xfId="1" applyFont="1" applyFill="1" applyBorder="1" applyAlignment="1" applyProtection="1">
      <alignment vertical="center" wrapText="1"/>
    </xf>
    <xf numFmtId="43" fontId="17" fillId="0" borderId="1" xfId="1" applyFont="1" applyFill="1" applyBorder="1" applyAlignment="1" applyProtection="1">
      <alignment horizontal="center" vertical="center" wrapText="1"/>
      <protection locked="0"/>
    </xf>
    <xf numFmtId="43" fontId="17" fillId="0" borderId="1" xfId="1" applyFont="1" applyFill="1" applyBorder="1" applyAlignment="1" applyProtection="1">
      <alignment horizontal="left" vertical="center" wrapText="1"/>
      <protection locked="0"/>
    </xf>
    <xf numFmtId="2" fontId="17" fillId="0" borderId="1" xfId="1" applyNumberFormat="1" applyFont="1" applyFill="1" applyBorder="1" applyAlignment="1" applyProtection="1">
      <alignment horizontal="center" vertical="center" wrapText="1"/>
    </xf>
    <xf numFmtId="43" fontId="17" fillId="0" borderId="23" xfId="1" applyFont="1" applyFill="1" applyBorder="1" applyAlignment="1" applyProtection="1">
      <alignment horizontal="center" vertical="center" wrapText="1"/>
      <protection locked="0"/>
    </xf>
    <xf numFmtId="2" fontId="17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justify" vertical="center" wrapText="1"/>
    </xf>
    <xf numFmtId="9" fontId="17" fillId="0" borderId="19" xfId="2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justify" vertical="center" wrapText="1"/>
    </xf>
    <xf numFmtId="9" fontId="17" fillId="0" borderId="18" xfId="2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vertical="center" wrapText="1"/>
    </xf>
    <xf numFmtId="9" fontId="17" fillId="0" borderId="23" xfId="2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2" borderId="10" xfId="0" applyFont="1" applyFill="1" applyBorder="1"/>
    <xf numFmtId="0" fontId="8" fillId="3" borderId="10" xfId="0" applyFont="1" applyFill="1" applyBorder="1"/>
    <xf numFmtId="0" fontId="8" fillId="4" borderId="32" xfId="0" applyFont="1" applyFill="1" applyBorder="1"/>
    <xf numFmtId="0" fontId="7" fillId="0" borderId="22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15" xfId="0" applyNumberFormat="1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>
      <alignment vertical="center" wrapText="1"/>
    </xf>
    <xf numFmtId="0" fontId="7" fillId="0" borderId="18" xfId="4" applyFont="1" applyFill="1" applyBorder="1" applyAlignment="1" applyProtection="1">
      <alignment horizontal="justify" vertical="center" wrapText="1"/>
      <protection locked="0"/>
    </xf>
    <xf numFmtId="15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5" fontId="7" fillId="0" borderId="23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26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2" fillId="0" borderId="0" xfId="4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43" fontId="9" fillId="5" borderId="58" xfId="3" applyFont="1" applyFill="1" applyBorder="1" applyAlignment="1">
      <alignment vertical="center"/>
    </xf>
    <xf numFmtId="43" fontId="9" fillId="5" borderId="56" xfId="3" applyFont="1" applyFill="1" applyBorder="1" applyAlignment="1">
      <alignment vertical="center"/>
    </xf>
    <xf numFmtId="43" fontId="9" fillId="5" borderId="40" xfId="3" applyFont="1" applyFill="1" applyBorder="1" applyAlignment="1">
      <alignment vertical="center"/>
    </xf>
    <xf numFmtId="43" fontId="9" fillId="5" borderId="39" xfId="3" applyFont="1" applyFill="1" applyBorder="1" applyAlignment="1">
      <alignment vertical="center"/>
    </xf>
    <xf numFmtId="43" fontId="9" fillId="5" borderId="41" xfId="3" applyFont="1" applyFill="1" applyBorder="1" applyAlignment="1">
      <alignment vertical="center"/>
    </xf>
    <xf numFmtId="15" fontId="7" fillId="0" borderId="30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 vertical="center"/>
    </xf>
    <xf numFmtId="15" fontId="12" fillId="0" borderId="30" xfId="0" applyNumberFormat="1" applyFont="1" applyFill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43" fontId="9" fillId="5" borderId="57" xfId="3" applyFont="1" applyFill="1" applyBorder="1" applyAlignment="1">
      <alignment vertical="center"/>
    </xf>
    <xf numFmtId="15" fontId="12" fillId="0" borderId="1" xfId="0" applyNumberFormat="1" applyFont="1" applyFill="1" applyBorder="1" applyAlignment="1">
      <alignment horizontal="center" vertical="center"/>
    </xf>
    <xf numFmtId="15" fontId="12" fillId="0" borderId="23" xfId="0" applyNumberFormat="1" applyFont="1" applyFill="1" applyBorder="1" applyAlignment="1">
      <alignment horizontal="center" vertical="center"/>
    </xf>
    <xf numFmtId="0" fontId="7" fillId="0" borderId="22" xfId="0" applyFont="1" applyBorder="1"/>
    <xf numFmtId="0" fontId="7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9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top" wrapText="1"/>
    </xf>
    <xf numFmtId="0" fontId="7" fillId="0" borderId="12" xfId="6" applyFont="1" applyFill="1" applyBorder="1" applyAlignment="1" applyProtection="1">
      <alignment horizontal="justify" vertical="center" wrapText="1"/>
      <protection locked="0"/>
    </xf>
    <xf numFmtId="9" fontId="7" fillId="0" borderId="15" xfId="0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 applyProtection="1">
      <alignment horizontal="justify" vertical="center" wrapText="1"/>
      <protection locked="0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left" vertical="center" wrapText="1"/>
    </xf>
    <xf numFmtId="0" fontId="7" fillId="0" borderId="19" xfId="6" applyFont="1" applyFill="1" applyBorder="1" applyAlignment="1" applyProtection="1">
      <alignment horizontal="justify" vertical="center" wrapText="1"/>
      <protection locked="0"/>
    </xf>
    <xf numFmtId="0" fontId="7" fillId="0" borderId="52" xfId="0" applyFont="1" applyFill="1" applyBorder="1" applyAlignment="1">
      <alignment vertical="center" wrapText="1"/>
    </xf>
    <xf numFmtId="0" fontId="7" fillId="0" borderId="1" xfId="4" applyFont="1" applyFill="1" applyBorder="1" applyAlignment="1" applyProtection="1">
      <alignment vertical="center" wrapText="1"/>
      <protection locked="0"/>
    </xf>
    <xf numFmtId="0" fontId="12" fillId="0" borderId="12" xfId="0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 wrapText="1" shrinkToFit="1"/>
    </xf>
    <xf numFmtId="0" fontId="12" fillId="8" borderId="12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center" vertical="center" wrapText="1"/>
    </xf>
    <xf numFmtId="9" fontId="12" fillId="8" borderId="23" xfId="0" applyNumberFormat="1" applyFont="1" applyFill="1" applyBorder="1" applyAlignment="1">
      <alignment horizontal="center" vertical="center" wrapText="1"/>
    </xf>
    <xf numFmtId="15" fontId="7" fillId="0" borderId="23" xfId="0" applyNumberFormat="1" applyFont="1" applyBorder="1" applyAlignment="1">
      <alignment horizontal="center" vertical="center" wrapText="1" shrinkToFit="1"/>
    </xf>
    <xf numFmtId="0" fontId="12" fillId="0" borderId="46" xfId="0" applyFont="1" applyBorder="1" applyAlignment="1">
      <alignment horizontal="center" vertical="center" wrapText="1"/>
    </xf>
    <xf numFmtId="9" fontId="7" fillId="0" borderId="30" xfId="0" applyNumberFormat="1" applyFont="1" applyBorder="1" applyAlignment="1">
      <alignment horizontal="center" vertical="center" wrapText="1"/>
    </xf>
    <xf numFmtId="15" fontId="12" fillId="8" borderId="19" xfId="0" applyNumberFormat="1" applyFont="1" applyFill="1" applyBorder="1" applyAlignment="1">
      <alignment horizontal="center" vertical="center"/>
    </xf>
    <xf numFmtId="15" fontId="7" fillId="0" borderId="1" xfId="0" applyNumberFormat="1" applyFont="1" applyFill="1" applyBorder="1" applyAlignment="1">
      <alignment horizontal="center" vertical="center"/>
    </xf>
    <xf numFmtId="15" fontId="12" fillId="8" borderId="48" xfId="0" applyNumberFormat="1" applyFont="1" applyFill="1" applyBorder="1" applyAlignment="1">
      <alignment horizontal="center" vertical="center"/>
    </xf>
    <xf numFmtId="15" fontId="12" fillId="8" borderId="26" xfId="0" applyNumberFormat="1" applyFont="1" applyFill="1" applyBorder="1" applyAlignment="1">
      <alignment horizontal="center" vertical="center"/>
    </xf>
    <xf numFmtId="15" fontId="12" fillId="8" borderId="53" xfId="0" applyNumberFormat="1" applyFont="1" applyFill="1" applyBorder="1" applyAlignment="1">
      <alignment horizontal="center" vertical="center"/>
    </xf>
    <xf numFmtId="15" fontId="7" fillId="0" borderId="19" xfId="0" applyNumberFormat="1" applyFont="1" applyBorder="1" applyAlignment="1">
      <alignment horizontal="center" vertical="center"/>
    </xf>
    <xf numFmtId="15" fontId="7" fillId="0" borderId="22" xfId="0" applyNumberFormat="1" applyFont="1" applyBorder="1" applyAlignment="1">
      <alignment horizontal="center" vertical="center"/>
    </xf>
    <xf numFmtId="15" fontId="12" fillId="8" borderId="23" xfId="0" applyNumberFormat="1" applyFont="1" applyFill="1" applyBorder="1" applyAlignment="1">
      <alignment horizontal="center" vertical="center"/>
    </xf>
    <xf numFmtId="15" fontId="7" fillId="0" borderId="51" xfId="0" applyNumberFormat="1" applyFont="1" applyFill="1" applyBorder="1" applyAlignment="1">
      <alignment horizontal="center" vertical="center" wrapText="1"/>
    </xf>
    <xf numFmtId="15" fontId="7" fillId="0" borderId="26" xfId="0" applyNumberFormat="1" applyFont="1" applyFill="1" applyBorder="1" applyAlignment="1">
      <alignment horizontal="center" vertical="center"/>
    </xf>
    <xf numFmtId="15" fontId="7" fillId="0" borderId="53" xfId="0" applyNumberFormat="1" applyFont="1" applyFill="1" applyBorder="1" applyAlignment="1">
      <alignment horizontal="center" vertical="center"/>
    </xf>
    <xf numFmtId="43" fontId="12" fillId="0" borderId="18" xfId="3" applyFont="1" applyFill="1" applyBorder="1" applyAlignment="1" applyProtection="1">
      <alignment horizontal="center" vertical="center" wrapText="1"/>
      <protection locked="0"/>
    </xf>
    <xf numFmtId="15" fontId="12" fillId="8" borderId="23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15" fontId="7" fillId="0" borderId="0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justify" vertical="center"/>
    </xf>
    <xf numFmtId="0" fontId="25" fillId="0" borderId="1" xfId="6" applyFont="1" applyFill="1" applyBorder="1" applyAlignment="1" applyProtection="1">
      <alignment horizontal="justify" vertical="center" wrapText="1"/>
      <protection locked="0"/>
    </xf>
    <xf numFmtId="9" fontId="25" fillId="0" borderId="1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left" vertical="center" wrapText="1"/>
    </xf>
    <xf numFmtId="0" fontId="25" fillId="0" borderId="19" xfId="6" applyFont="1" applyFill="1" applyBorder="1" applyAlignment="1" applyProtection="1">
      <alignment horizontal="justify" vertical="center" wrapText="1"/>
      <protection locked="0"/>
    </xf>
    <xf numFmtId="0" fontId="25" fillId="0" borderId="19" xfId="0" applyFont="1" applyFill="1" applyBorder="1" applyAlignment="1">
      <alignment vertical="center" wrapText="1"/>
    </xf>
    <xf numFmtId="9" fontId="20" fillId="0" borderId="19" xfId="2" applyFont="1" applyFill="1" applyBorder="1" applyAlignment="1" applyProtection="1">
      <alignment horizontal="center" vertical="center" wrapText="1"/>
      <protection locked="0"/>
    </xf>
    <xf numFmtId="9" fontId="20" fillId="0" borderId="1" xfId="2" applyFont="1" applyFill="1" applyBorder="1" applyAlignment="1" applyProtection="1">
      <alignment horizontal="center" vertical="center" wrapText="1"/>
      <protection locked="0"/>
    </xf>
    <xf numFmtId="9" fontId="20" fillId="0" borderId="23" xfId="2" applyFont="1" applyFill="1" applyBorder="1" applyAlignment="1" applyProtection="1">
      <alignment horizontal="center"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5" fontId="7" fillId="0" borderId="30" xfId="0" applyNumberFormat="1" applyFont="1" applyBorder="1" applyAlignment="1">
      <alignment horizontal="center" vertical="center"/>
    </xf>
    <xf numFmtId="15" fontId="7" fillId="8" borderId="26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1" xfId="4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/>
    </xf>
    <xf numFmtId="0" fontId="20" fillId="0" borderId="1" xfId="4" applyFont="1" applyFill="1" applyBorder="1" applyAlignment="1" applyProtection="1">
      <alignment horizontal="justify" vertical="center" wrapText="1"/>
      <protection locked="0"/>
    </xf>
    <xf numFmtId="0" fontId="20" fillId="0" borderId="23" xfId="4" applyFont="1" applyFill="1" applyBorder="1" applyAlignment="1" applyProtection="1">
      <alignment horizontal="justify" vertical="center" wrapText="1"/>
      <protection locked="0"/>
    </xf>
    <xf numFmtId="9" fontId="1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/>
    </xf>
    <xf numFmtId="9" fontId="7" fillId="0" borderId="23" xfId="0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9" fontId="7" fillId="0" borderId="12" xfId="2" applyFont="1" applyFill="1" applyBorder="1" applyAlignment="1">
      <alignment horizontal="center" vertical="center"/>
    </xf>
    <xf numFmtId="9" fontId="7" fillId="0" borderId="23" xfId="2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15" fontId="7" fillId="0" borderId="0" xfId="0" applyNumberFormat="1" applyFont="1" applyFill="1" applyBorder="1" applyAlignment="1">
      <alignment vertical="center" wrapText="1"/>
    </xf>
    <xf numFmtId="9" fontId="12" fillId="0" borderId="0" xfId="4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>
      <alignment horizontal="left" vertical="center" wrapText="1"/>
    </xf>
    <xf numFmtId="9" fontId="12" fillId="0" borderId="0" xfId="2" applyFont="1" applyFill="1" applyBorder="1" applyAlignment="1">
      <alignment horizontal="center" vertical="center" wrapText="1"/>
    </xf>
    <xf numFmtId="15" fontId="12" fillId="0" borderId="0" xfId="0" applyNumberFormat="1" applyFont="1" applyFill="1" applyBorder="1" applyAlignment="1" applyProtection="1">
      <alignment vertical="center" wrapText="1"/>
    </xf>
    <xf numFmtId="9" fontId="12" fillId="0" borderId="0" xfId="0" applyNumberFormat="1" applyFont="1" applyFill="1" applyBorder="1" applyAlignment="1" applyProtection="1">
      <alignment vertical="center" wrapText="1"/>
    </xf>
    <xf numFmtId="0" fontId="27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15" fontId="12" fillId="0" borderId="0" xfId="0" applyNumberFormat="1" applyFont="1" applyFill="1" applyBorder="1" applyAlignment="1">
      <alignment vertical="center" wrapText="1"/>
    </xf>
    <xf numFmtId="15" fontId="12" fillId="0" borderId="0" xfId="4" applyNumberFormat="1" applyFont="1" applyFill="1" applyBorder="1" applyAlignment="1" applyProtection="1">
      <alignment vertical="center" wrapText="1"/>
      <protection locked="0"/>
    </xf>
    <xf numFmtId="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9" fontId="17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9" fontId="17" fillId="0" borderId="0" xfId="4" applyNumberFormat="1" applyFont="1" applyFill="1" applyBorder="1" applyAlignment="1" applyProtection="1">
      <alignment vertical="center" wrapText="1"/>
      <protection locked="0"/>
    </xf>
    <xf numFmtId="43" fontId="17" fillId="0" borderId="0" xfId="1" applyFont="1" applyFill="1" applyBorder="1" applyAlignment="1" applyProtection="1">
      <alignment vertical="center" wrapText="1"/>
      <protection locked="0"/>
    </xf>
    <xf numFmtId="2" fontId="17" fillId="0" borderId="0" xfId="1" applyNumberFormat="1" applyFont="1" applyFill="1" applyBorder="1" applyAlignment="1" applyProtection="1">
      <alignment vertical="center" wrapText="1"/>
    </xf>
    <xf numFmtId="43" fontId="17" fillId="0" borderId="0" xfId="1" applyFont="1" applyFill="1" applyBorder="1" applyAlignment="1" applyProtection="1">
      <alignment horizontal="center" vertical="center" wrapText="1"/>
      <protection locked="0"/>
    </xf>
    <xf numFmtId="43" fontId="17" fillId="0" borderId="0" xfId="1" applyFont="1" applyFill="1" applyBorder="1" applyAlignment="1" applyProtection="1">
      <alignment horizontal="left" vertical="center" wrapText="1"/>
      <protection locked="0"/>
    </xf>
    <xf numFmtId="0" fontId="25" fillId="0" borderId="15" xfId="6" applyFont="1" applyFill="1" applyBorder="1" applyAlignment="1" applyProtection="1">
      <alignment horizontal="justify" vertical="center" wrapText="1"/>
      <protection locked="0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23" xfId="6" applyFont="1" applyFill="1" applyBorder="1" applyAlignment="1" applyProtection="1">
      <alignment horizontal="justify" vertical="center" wrapText="1"/>
      <protection locked="0"/>
    </xf>
    <xf numFmtId="0" fontId="25" fillId="0" borderId="31" xfId="0" applyFont="1" applyFill="1" applyBorder="1" applyAlignment="1">
      <alignment vertical="center" wrapText="1"/>
    </xf>
    <xf numFmtId="9" fontId="25" fillId="0" borderId="23" xfId="0" applyNumberFormat="1" applyFont="1" applyFill="1" applyBorder="1" applyAlignment="1">
      <alignment horizontal="center" vertical="center"/>
    </xf>
    <xf numFmtId="0" fontId="20" fillId="0" borderId="1" xfId="4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5" fontId="12" fillId="8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0" fontId="17" fillId="0" borderId="18" xfId="4" applyFont="1" applyFill="1" applyBorder="1" applyAlignment="1" applyProtection="1">
      <alignment horizontal="left" vertical="center" wrapText="1"/>
      <protection locked="0"/>
    </xf>
    <xf numFmtId="0" fontId="17" fillId="0" borderId="12" xfId="4" applyFont="1" applyFill="1" applyBorder="1" applyAlignment="1" applyProtection="1">
      <alignment horizontal="left" vertical="center" wrapText="1"/>
      <protection locked="0"/>
    </xf>
    <xf numFmtId="0" fontId="17" fillId="0" borderId="1" xfId="4" applyFont="1" applyFill="1" applyBorder="1" applyAlignment="1" applyProtection="1">
      <alignment horizontal="justify" vertical="justify" wrapText="1"/>
      <protection locked="0"/>
    </xf>
    <xf numFmtId="0" fontId="17" fillId="0" borderId="23" xfId="4" applyFont="1" applyFill="1" applyBorder="1" applyAlignment="1" applyProtection="1">
      <alignment horizontal="justify" vertical="justify" wrapText="1"/>
      <protection locked="0"/>
    </xf>
    <xf numFmtId="0" fontId="17" fillId="0" borderId="23" xfId="4" applyFont="1" applyFill="1" applyBorder="1" applyAlignment="1" applyProtection="1">
      <alignment horizontal="left" vertical="center" wrapText="1"/>
      <protection locked="0"/>
    </xf>
    <xf numFmtId="15" fontId="12" fillId="8" borderId="1" xfId="0" applyNumberFormat="1" applyFont="1" applyFill="1" applyBorder="1" applyAlignment="1">
      <alignment horizontal="center" vertical="center"/>
    </xf>
    <xf numFmtId="43" fontId="12" fillId="0" borderId="23" xfId="3" applyFont="1" applyFill="1" applyBorder="1" applyAlignment="1">
      <alignment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top" wrapText="1"/>
    </xf>
    <xf numFmtId="15" fontId="12" fillId="8" borderId="18" xfId="0" applyNumberFormat="1" applyFont="1" applyFill="1" applyBorder="1" applyAlignment="1">
      <alignment horizontal="center" vertical="center"/>
    </xf>
    <xf numFmtId="9" fontId="20" fillId="0" borderId="12" xfId="0" applyNumberFormat="1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9" fontId="7" fillId="0" borderId="30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justify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5" fontId="12" fillId="8" borderId="1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justify" vertical="center"/>
    </xf>
    <xf numFmtId="0" fontId="25" fillId="0" borderId="30" xfId="0" applyFont="1" applyFill="1" applyBorder="1" applyAlignment="1">
      <alignment horizontal="left" vertical="center" wrapText="1"/>
    </xf>
    <xf numFmtId="0" fontId="20" fillId="0" borderId="19" xfId="4" applyFont="1" applyFill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9" fillId="0" borderId="19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15" fontId="7" fillId="8" borderId="12" xfId="0" applyNumberFormat="1" applyFont="1" applyFill="1" applyBorder="1" applyAlignment="1">
      <alignment horizontal="center" vertical="center"/>
    </xf>
    <xf numFmtId="15" fontId="12" fillId="8" borderId="12" xfId="0" applyNumberFormat="1" applyFont="1" applyFill="1" applyBorder="1" applyAlignment="1">
      <alignment horizontal="center" vertical="center"/>
    </xf>
    <xf numFmtId="0" fontId="7" fillId="0" borderId="22" xfId="4" applyFont="1" applyFill="1" applyBorder="1" applyAlignment="1" applyProtection="1">
      <alignment horizontal="justify" vertical="center" wrapText="1"/>
      <protection locked="0"/>
    </xf>
    <xf numFmtId="15" fontId="7" fillId="8" borderId="22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9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center" vertical="center" wrapText="1"/>
    </xf>
    <xf numFmtId="15" fontId="7" fillId="8" borderId="15" xfId="0" applyNumberFormat="1" applyFont="1" applyFill="1" applyBorder="1" applyAlignment="1">
      <alignment horizontal="center" vertical="center"/>
    </xf>
    <xf numFmtId="0" fontId="19" fillId="0" borderId="30" xfId="4" applyFont="1" applyFill="1" applyBorder="1" applyAlignment="1" applyProtection="1">
      <alignment horizontal="justify" vertical="center" wrapText="1"/>
      <protection locked="0"/>
    </xf>
    <xf numFmtId="0" fontId="19" fillId="0" borderId="18" xfId="0" applyFont="1" applyBorder="1" applyAlignment="1">
      <alignment horizontal="justify" vertical="center" wrapText="1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7" fillId="9" borderId="23" xfId="0" applyFont="1" applyFill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9" fontId="7" fillId="0" borderId="1" xfId="2" applyFont="1" applyFill="1" applyBorder="1" applyAlignment="1" applyProtection="1">
      <alignment horizontal="center" vertical="center" wrapText="1"/>
    </xf>
    <xf numFmtId="9" fontId="7" fillId="0" borderId="23" xfId="2" applyFont="1" applyFill="1" applyBorder="1" applyAlignment="1" applyProtection="1">
      <alignment horizontal="center" vertical="center" wrapText="1"/>
    </xf>
    <xf numFmtId="0" fontId="7" fillId="0" borderId="15" xfId="6" applyFont="1" applyFill="1" applyBorder="1" applyAlignment="1" applyProtection="1">
      <alignment horizontal="justify" vertical="center" wrapText="1"/>
      <protection locked="0"/>
    </xf>
    <xf numFmtId="0" fontId="7" fillId="0" borderId="23" xfId="6" applyFont="1" applyFill="1" applyBorder="1" applyAlignment="1" applyProtection="1">
      <alignment horizontal="justify" vertical="center" wrapText="1"/>
      <protection locked="0"/>
    </xf>
    <xf numFmtId="0" fontId="7" fillId="0" borderId="1" xfId="4" applyFont="1" applyFill="1" applyBorder="1" applyAlignment="1" applyProtection="1">
      <alignment horizontal="justify" vertical="justify" wrapText="1"/>
      <protection locked="0"/>
    </xf>
    <xf numFmtId="0" fontId="12" fillId="0" borderId="1" xfId="0" applyFont="1" applyBorder="1" applyAlignment="1">
      <alignment horizontal="justify" vertical="center"/>
    </xf>
    <xf numFmtId="0" fontId="12" fillId="0" borderId="18" xfId="0" applyFont="1" applyBorder="1" applyAlignment="1">
      <alignment horizontal="justify" vertical="center"/>
    </xf>
    <xf numFmtId="15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justify" vertical="center"/>
    </xf>
    <xf numFmtId="0" fontId="7" fillId="8" borderId="19" xfId="4" applyFont="1" applyFill="1" applyBorder="1" applyAlignment="1" applyProtection="1">
      <alignment horizontal="justify" vertical="center" wrapText="1"/>
      <protection locked="0"/>
    </xf>
    <xf numFmtId="9" fontId="7" fillId="8" borderId="19" xfId="4" applyNumberFormat="1" applyFont="1" applyFill="1" applyBorder="1" applyAlignment="1" applyProtection="1">
      <alignment horizontal="center" vertical="center" wrapText="1"/>
      <protection locked="0"/>
    </xf>
    <xf numFmtId="0" fontId="7" fillId="8" borderId="19" xfId="0" applyFont="1" applyFill="1" applyBorder="1" applyAlignment="1">
      <alignment horizontal="center" vertical="center" wrapText="1"/>
    </xf>
    <xf numFmtId="15" fontId="7" fillId="8" borderId="19" xfId="4" applyNumberFormat="1" applyFont="1" applyFill="1" applyBorder="1" applyAlignment="1" applyProtection="1">
      <alignment horizontal="center" vertical="center" wrapText="1"/>
      <protection locked="0"/>
    </xf>
    <xf numFmtId="15" fontId="7" fillId="8" borderId="51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vertical="center" wrapText="1"/>
    </xf>
    <xf numFmtId="0" fontId="7" fillId="8" borderId="1" xfId="4" applyFont="1" applyFill="1" applyBorder="1" applyAlignment="1" applyProtection="1">
      <alignment horizontal="justify" vertical="center" wrapText="1"/>
      <protection locked="0"/>
    </xf>
    <xf numFmtId="15" fontId="7" fillId="8" borderId="37" xfId="4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4" applyFont="1" applyFill="1" applyBorder="1" applyAlignment="1" applyProtection="1">
      <alignment horizontal="justify" wrapText="1"/>
      <protection locked="0"/>
    </xf>
    <xf numFmtId="9" fontId="7" fillId="8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8" borderId="1" xfId="0" applyFont="1" applyFill="1" applyBorder="1" applyAlignment="1">
      <alignment horizontal="center" vertical="center" wrapText="1"/>
    </xf>
    <xf numFmtId="0" fontId="7" fillId="8" borderId="12" xfId="4" applyFont="1" applyFill="1" applyBorder="1" applyAlignment="1" applyProtection="1">
      <alignment horizontal="justify" vertical="center" wrapText="1"/>
      <protection locked="0"/>
    </xf>
    <xf numFmtId="9" fontId="7" fillId="8" borderId="12" xfId="4" applyNumberFormat="1" applyFont="1" applyFill="1" applyBorder="1" applyAlignment="1" applyProtection="1">
      <alignment horizontal="center" vertical="center" wrapText="1"/>
      <protection locked="0"/>
    </xf>
    <xf numFmtId="0" fontId="7" fillId="8" borderId="12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 applyProtection="1">
      <alignment horizontal="left" vertical="center" wrapText="1"/>
      <protection locked="0"/>
    </xf>
    <xf numFmtId="9" fontId="7" fillId="0" borderId="30" xfId="2" applyFont="1" applyFill="1" applyBorder="1" applyAlignment="1">
      <alignment horizontal="center" vertical="center"/>
    </xf>
    <xf numFmtId="15" fontId="7" fillId="0" borderId="3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5" fontId="7" fillId="0" borderId="23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justify"/>
    </xf>
    <xf numFmtId="15" fontId="7" fillId="0" borderId="18" xfId="0" applyNumberFormat="1" applyFont="1" applyFill="1" applyBorder="1" applyAlignment="1">
      <alignment horizontal="center" vertical="center"/>
    </xf>
    <xf numFmtId="15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/>
    </xf>
    <xf numFmtId="0" fontId="7" fillId="8" borderId="23" xfId="4" applyFont="1" applyFill="1" applyBorder="1" applyAlignment="1" applyProtection="1">
      <alignment horizontal="justify" vertical="center" wrapText="1"/>
      <protection locked="0"/>
    </xf>
    <xf numFmtId="9" fontId="7" fillId="8" borderId="23" xfId="4" applyNumberFormat="1" applyFont="1" applyFill="1" applyBorder="1" applyAlignment="1" applyProtection="1">
      <alignment horizontal="center" vertical="center" wrapText="1"/>
      <protection locked="0"/>
    </xf>
    <xf numFmtId="0" fontId="7" fillId="8" borderId="23" xfId="0" applyFont="1" applyFill="1" applyBorder="1" applyAlignment="1">
      <alignment horizontal="center" vertical="center" wrapText="1"/>
    </xf>
    <xf numFmtId="15" fontId="7" fillId="8" borderId="53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vertical="center" wrapText="1"/>
    </xf>
    <xf numFmtId="0" fontId="7" fillId="8" borderId="30" xfId="4" applyFont="1" applyFill="1" applyBorder="1" applyAlignment="1" applyProtection="1">
      <alignment horizontal="justify" vertical="center" wrapText="1"/>
      <protection locked="0"/>
    </xf>
    <xf numFmtId="15" fontId="7" fillId="8" borderId="48" xfId="4" applyNumberFormat="1" applyFont="1" applyFill="1" applyBorder="1" applyAlignment="1" applyProtection="1">
      <alignment horizontal="center" vertical="center" wrapText="1"/>
      <protection locked="0"/>
    </xf>
    <xf numFmtId="15" fontId="7" fillId="8" borderId="26" xfId="0" applyNumberFormat="1" applyFont="1" applyFill="1" applyBorder="1" applyAlignment="1">
      <alignment horizontal="center" vertical="center" wrapText="1"/>
    </xf>
    <xf numFmtId="15" fontId="7" fillId="8" borderId="5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justify" vertical="center" wrapText="1"/>
      <protection locked="0"/>
    </xf>
    <xf numFmtId="9" fontId="12" fillId="0" borderId="1" xfId="0" applyNumberFormat="1" applyFont="1" applyBorder="1" applyAlignment="1" applyProtection="1">
      <alignment horizontal="center" vertical="center" wrapText="1"/>
      <protection locked="0"/>
    </xf>
    <xf numFmtId="15" fontId="12" fillId="8" borderId="26" xfId="0" applyNumberFormat="1" applyFont="1" applyFill="1" applyBorder="1" applyAlignment="1">
      <alignment horizontal="center" vertical="center" wrapText="1"/>
    </xf>
    <xf numFmtId="15" fontId="12" fillId="8" borderId="53" xfId="0" applyNumberFormat="1" applyFont="1" applyFill="1" applyBorder="1" applyAlignment="1">
      <alignment horizontal="center" vertical="center" wrapText="1"/>
    </xf>
    <xf numFmtId="2" fontId="7" fillId="0" borderId="12" xfId="5" applyNumberFormat="1" applyFont="1" applyFill="1" applyBorder="1" applyAlignment="1" applyProtection="1">
      <alignment horizontal="center" vertical="center" wrapText="1"/>
    </xf>
    <xf numFmtId="2" fontId="7" fillId="0" borderId="1" xfId="5" applyNumberFormat="1" applyFont="1" applyFill="1" applyBorder="1" applyAlignment="1" applyProtection="1">
      <alignment horizontal="center" vertical="center" wrapText="1"/>
    </xf>
    <xf numFmtId="164" fontId="7" fillId="0" borderId="23" xfId="5" applyNumberFormat="1" applyFont="1" applyFill="1" applyBorder="1" applyAlignment="1" applyProtection="1">
      <alignment horizontal="center" vertical="center" wrapText="1"/>
      <protection locked="0"/>
    </xf>
    <xf numFmtId="2" fontId="7" fillId="0" borderId="19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 vertical="center" wrapText="1"/>
      <protection locked="0"/>
    </xf>
    <xf numFmtId="2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2" fillId="0" borderId="19" xfId="0" applyFont="1" applyBorder="1" applyAlignment="1" applyProtection="1">
      <alignment horizontal="justify" vertical="center" wrapText="1"/>
      <protection locked="0"/>
    </xf>
    <xf numFmtId="0" fontId="12" fillId="0" borderId="23" xfId="0" applyFont="1" applyBorder="1" applyAlignment="1" applyProtection="1">
      <alignment horizontal="justify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/>
    <xf numFmtId="0" fontId="12" fillId="0" borderId="12" xfId="0" applyFont="1" applyBorder="1" applyAlignment="1">
      <alignment horizontal="justify" vertical="center"/>
    </xf>
    <xf numFmtId="9" fontId="12" fillId="0" borderId="12" xfId="2" applyFont="1" applyBorder="1" applyAlignment="1">
      <alignment horizontal="center" vertical="center"/>
    </xf>
    <xf numFmtId="0" fontId="12" fillId="0" borderId="12" xfId="4" applyFont="1" applyFill="1" applyBorder="1" applyAlignment="1" applyProtection="1">
      <alignment horizontal="center" vertical="center" wrapText="1"/>
      <protection locked="0"/>
    </xf>
    <xf numFmtId="0" fontId="7" fillId="0" borderId="23" xfId="4" applyFont="1" applyFill="1" applyBorder="1" applyAlignment="1" applyProtection="1">
      <alignment horizontal="left" vertical="center" wrapText="1"/>
      <protection locked="0"/>
    </xf>
    <xf numFmtId="14" fontId="7" fillId="0" borderId="0" xfId="0" applyNumberFormat="1" applyFont="1" applyBorder="1"/>
    <xf numFmtId="0" fontId="12" fillId="0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5" borderId="40" xfId="0" applyFill="1" applyBorder="1"/>
    <xf numFmtId="0" fontId="12" fillId="5" borderId="40" xfId="0" applyFont="1" applyFill="1" applyBorder="1" applyAlignment="1">
      <alignment horizontal="center" vertical="center" wrapText="1"/>
    </xf>
    <xf numFmtId="15" fontId="7" fillId="5" borderId="40" xfId="0" applyNumberFormat="1" applyFont="1" applyFill="1" applyBorder="1" applyAlignment="1">
      <alignment horizontal="center" vertical="center"/>
    </xf>
    <xf numFmtId="0" fontId="7" fillId="5" borderId="40" xfId="0" applyFont="1" applyFill="1" applyBorder="1" applyAlignment="1">
      <alignment horizontal="center" vertical="center"/>
    </xf>
    <xf numFmtId="0" fontId="12" fillId="5" borderId="40" xfId="0" applyFont="1" applyFill="1" applyBorder="1" applyAlignment="1" applyProtection="1">
      <alignment horizontal="center" vertical="center" wrapText="1"/>
      <protection locked="0"/>
    </xf>
    <xf numFmtId="0" fontId="12" fillId="5" borderId="63" xfId="0" applyFont="1" applyFill="1" applyBorder="1" applyAlignment="1">
      <alignment horizontal="center" vertical="center" wrapText="1"/>
    </xf>
    <xf numFmtId="4" fontId="8" fillId="0" borderId="42" xfId="0" applyNumberFormat="1" applyFont="1" applyFill="1" applyBorder="1" applyAlignment="1">
      <alignment horizontal="justify" vertical="center" wrapText="1"/>
    </xf>
    <xf numFmtId="15" fontId="7" fillId="0" borderId="2" xfId="0" applyNumberFormat="1" applyFont="1" applyFill="1" applyBorder="1" applyAlignment="1">
      <alignment horizontal="center" vertical="center"/>
    </xf>
    <xf numFmtId="43" fontId="11" fillId="0" borderId="2" xfId="3" applyFont="1" applyFill="1" applyBorder="1" applyAlignment="1" applyProtection="1">
      <alignment horizontal="center" vertical="center" wrapText="1"/>
      <protection locked="0"/>
    </xf>
    <xf numFmtId="9" fontId="7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6" xfId="0" applyBorder="1"/>
    <xf numFmtId="0" fontId="2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left"/>
    </xf>
    <xf numFmtId="0" fontId="8" fillId="7" borderId="3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8" fillId="7" borderId="5" xfId="0" applyFont="1" applyFill="1" applyBorder="1" applyAlignment="1">
      <alignment horizontal="left" vertical="center" wrapText="1"/>
    </xf>
    <xf numFmtId="0" fontId="16" fillId="7" borderId="39" xfId="0" applyFont="1" applyFill="1" applyBorder="1" applyAlignment="1">
      <alignment horizontal="left" vertical="center" wrapText="1"/>
    </xf>
    <xf numFmtId="0" fontId="16" fillId="7" borderId="40" xfId="0" applyFont="1" applyFill="1" applyBorder="1" applyAlignment="1">
      <alignment horizontal="left" vertical="center" wrapText="1"/>
    </xf>
    <xf numFmtId="0" fontId="16" fillId="7" borderId="4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justify" vertical="center" wrapText="1"/>
      <protection locked="0"/>
    </xf>
    <xf numFmtId="0" fontId="11" fillId="0" borderId="17" xfId="0" applyFont="1" applyFill="1" applyBorder="1" applyAlignment="1" applyProtection="1">
      <alignment horizontal="justify" vertical="center" wrapText="1"/>
      <protection locked="0"/>
    </xf>
    <xf numFmtId="0" fontId="11" fillId="0" borderId="21" xfId="0" applyFont="1" applyFill="1" applyBorder="1" applyAlignment="1" applyProtection="1">
      <alignment horizontal="justify" vertical="center" wrapText="1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9" fontId="12" fillId="0" borderId="12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18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 wrapText="1"/>
    </xf>
    <xf numFmtId="44" fontId="12" fillId="0" borderId="13" xfId="0" applyNumberFormat="1" applyFont="1" applyFill="1" applyBorder="1" applyAlignment="1">
      <alignment horizontal="center" vertical="center" wrapText="1"/>
    </xf>
    <xf numFmtId="44" fontId="12" fillId="0" borderId="20" xfId="0" applyNumberFormat="1" applyFont="1" applyFill="1" applyBorder="1" applyAlignment="1">
      <alignment horizontal="center" vertical="center" wrapText="1"/>
    </xf>
    <xf numFmtId="44" fontId="12" fillId="0" borderId="2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5" fontId="12" fillId="8" borderId="15" xfId="0" applyNumberFormat="1" applyFont="1" applyFill="1" applyBorder="1" applyAlignment="1">
      <alignment horizontal="center" vertical="center"/>
    </xf>
    <xf numFmtId="15" fontId="12" fillId="8" borderId="18" xfId="0" applyNumberFormat="1" applyFont="1" applyFill="1" applyBorder="1" applyAlignment="1">
      <alignment horizontal="center" vertical="center"/>
    </xf>
    <xf numFmtId="15" fontId="12" fillId="8" borderId="22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9" fontId="17" fillId="0" borderId="18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5" fontId="12" fillId="0" borderId="37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9" xfId="0" applyFont="1" applyBorder="1" applyAlignment="1">
      <alignment horizontal="justify" vertical="center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15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1" fillId="7" borderId="33" xfId="0" applyFont="1" applyFill="1" applyBorder="1" applyAlignment="1" applyProtection="1">
      <alignment horizontal="left" vertical="center" wrapText="1"/>
      <protection locked="0"/>
    </xf>
    <xf numFmtId="0" fontId="11" fillId="7" borderId="30" xfId="0" applyFont="1" applyFill="1" applyBorder="1" applyAlignment="1" applyProtection="1">
      <alignment horizontal="left" vertical="center" wrapText="1"/>
      <protection locked="0"/>
    </xf>
    <xf numFmtId="0" fontId="11" fillId="7" borderId="34" xfId="0" applyFont="1" applyFill="1" applyBorder="1" applyAlignment="1" applyProtection="1">
      <alignment horizontal="left" vertical="center" wrapText="1"/>
      <protection locked="0"/>
    </xf>
    <xf numFmtId="0" fontId="11" fillId="7" borderId="21" xfId="0" applyFont="1" applyFill="1" applyBorder="1" applyAlignment="1" applyProtection="1">
      <alignment horizontal="left" vertical="center" wrapText="1"/>
      <protection locked="0"/>
    </xf>
    <xf numFmtId="0" fontId="11" fillId="7" borderId="22" xfId="0" applyFont="1" applyFill="1" applyBorder="1" applyAlignment="1" applyProtection="1">
      <alignment horizontal="left" vertical="center" wrapText="1"/>
      <protection locked="0"/>
    </xf>
    <xf numFmtId="0" fontId="11" fillId="7" borderId="24" xfId="0" applyFont="1" applyFill="1" applyBorder="1" applyAlignment="1" applyProtection="1">
      <alignment horizontal="left" vertical="center" wrapText="1"/>
      <protection locked="0"/>
    </xf>
    <xf numFmtId="0" fontId="11" fillId="7" borderId="64" xfId="0" applyFont="1" applyFill="1" applyBorder="1" applyAlignment="1" applyProtection="1">
      <alignment horizontal="left" vertical="center" wrapText="1"/>
      <protection locked="0"/>
    </xf>
    <xf numFmtId="0" fontId="11" fillId="7" borderId="36" xfId="0" applyFont="1" applyFill="1" applyBorder="1" applyAlignment="1" applyProtection="1">
      <alignment horizontal="left" vertical="center" wrapText="1"/>
      <protection locked="0"/>
    </xf>
    <xf numFmtId="0" fontId="11" fillId="7" borderId="65" xfId="0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>
      <alignment horizontal="left" vertical="center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8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5" fontId="12" fillId="0" borderId="1" xfId="0" applyNumberFormat="1" applyFont="1" applyBorder="1" applyAlignment="1">
      <alignment horizontal="center" vertical="center"/>
    </xf>
    <xf numFmtId="0" fontId="12" fillId="0" borderId="1" xfId="4" applyFont="1" applyFill="1" applyBorder="1" applyAlignment="1" applyProtection="1">
      <alignment horizontal="center" vertical="center" wrapText="1"/>
      <protection locked="0"/>
    </xf>
    <xf numFmtId="0" fontId="12" fillId="0" borderId="12" xfId="4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>
      <alignment horizontal="center" vertical="center"/>
    </xf>
    <xf numFmtId="0" fontId="11" fillId="7" borderId="39" xfId="0" applyFont="1" applyFill="1" applyBorder="1" applyAlignment="1" applyProtection="1">
      <alignment horizontal="left" vertical="center" wrapText="1"/>
      <protection locked="0"/>
    </xf>
    <xf numFmtId="0" fontId="11" fillId="7" borderId="40" xfId="0" applyFont="1" applyFill="1" applyBorder="1" applyAlignment="1" applyProtection="1">
      <alignment horizontal="left" vertical="center" wrapText="1"/>
      <protection locked="0"/>
    </xf>
    <xf numFmtId="0" fontId="11" fillId="7" borderId="41" xfId="0" applyFont="1" applyFill="1" applyBorder="1" applyAlignment="1" applyProtection="1">
      <alignment horizontal="left" vertical="center" wrapText="1"/>
      <protection locked="0"/>
    </xf>
    <xf numFmtId="0" fontId="16" fillId="7" borderId="39" xfId="0" applyFont="1" applyFill="1" applyBorder="1" applyAlignment="1" applyProtection="1">
      <alignment horizontal="left" vertical="center" wrapText="1"/>
      <protection locked="0"/>
    </xf>
    <xf numFmtId="0" fontId="16" fillId="7" borderId="40" xfId="0" applyFont="1" applyFill="1" applyBorder="1" applyAlignment="1" applyProtection="1">
      <alignment horizontal="left" vertical="center" wrapText="1"/>
      <protection locked="0"/>
    </xf>
    <xf numFmtId="15" fontId="12" fillId="0" borderId="50" xfId="0" applyNumberFormat="1" applyFont="1" applyBorder="1" applyAlignment="1">
      <alignment horizontal="center" vertical="center"/>
    </xf>
    <xf numFmtId="15" fontId="12" fillId="0" borderId="2" xfId="0" applyNumberFormat="1" applyFont="1" applyBorder="1" applyAlignment="1">
      <alignment horizontal="center" vertical="center"/>
    </xf>
    <xf numFmtId="15" fontId="12" fillId="0" borderId="46" xfId="0" applyNumberFormat="1" applyFont="1" applyBorder="1" applyAlignment="1">
      <alignment horizontal="center" vertical="center"/>
    </xf>
    <xf numFmtId="2" fontId="12" fillId="0" borderId="15" xfId="1" applyNumberFormat="1" applyFont="1" applyFill="1" applyBorder="1" applyAlignment="1">
      <alignment horizontal="center" vertical="center" wrapText="1"/>
    </xf>
    <xf numFmtId="2" fontId="12" fillId="0" borderId="19" xfId="1" applyNumberFormat="1" applyFont="1" applyFill="1" applyBorder="1" applyAlignment="1">
      <alignment horizontal="center" vertical="center" wrapText="1"/>
    </xf>
    <xf numFmtId="43" fontId="8" fillId="0" borderId="50" xfId="1" applyFont="1" applyFill="1" applyBorder="1" applyAlignment="1" applyProtection="1">
      <alignment horizontal="center" vertical="center" wrapText="1"/>
    </xf>
    <xf numFmtId="43" fontId="8" fillId="0" borderId="2" xfId="1" applyFont="1" applyFill="1" applyBorder="1" applyAlignment="1" applyProtection="1">
      <alignment horizontal="center" vertical="center" wrapText="1"/>
    </xf>
    <xf numFmtId="43" fontId="8" fillId="0" borderId="46" xfId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3" fontId="9" fillId="0" borderId="14" xfId="3" applyFont="1" applyFill="1" applyBorder="1" applyAlignment="1" applyProtection="1">
      <alignment horizontal="justify" vertical="center" wrapText="1"/>
      <protection locked="0"/>
    </xf>
    <xf numFmtId="43" fontId="9" fillId="0" borderId="17" xfId="3" applyFont="1" applyFill="1" applyBorder="1" applyAlignment="1" applyProtection="1">
      <alignment horizontal="justify" vertical="center" wrapText="1"/>
      <protection locked="0"/>
    </xf>
    <xf numFmtId="43" fontId="9" fillId="0" borderId="21" xfId="3" applyFont="1" applyFill="1" applyBorder="1" applyAlignment="1" applyProtection="1">
      <alignment horizontal="justify" vertical="center" wrapText="1"/>
      <protection locked="0"/>
    </xf>
    <xf numFmtId="0" fontId="13" fillId="6" borderId="2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46" xfId="0" applyFont="1" applyFill="1" applyBorder="1" applyAlignment="1">
      <alignment horizontal="center" vertical="center" wrapText="1"/>
    </xf>
    <xf numFmtId="0" fontId="16" fillId="0" borderId="28" xfId="0" applyFont="1" applyBorder="1" applyAlignment="1" applyProtection="1">
      <alignment horizontal="justify" vertical="center" wrapText="1"/>
      <protection locked="0"/>
    </xf>
    <xf numFmtId="0" fontId="16" fillId="0" borderId="9" xfId="0" applyFont="1" applyBorder="1" applyAlignment="1" applyProtection="1">
      <alignment horizontal="justify" vertical="center" wrapText="1"/>
      <protection locked="0"/>
    </xf>
    <xf numFmtId="0" fontId="16" fillId="0" borderId="35" xfId="0" applyFont="1" applyBorder="1" applyAlignment="1" applyProtection="1">
      <alignment horizontal="justify" vertical="center" wrapText="1"/>
      <protection locked="0"/>
    </xf>
    <xf numFmtId="0" fontId="17" fillId="0" borderId="19" xfId="4" applyFont="1" applyFill="1" applyBorder="1" applyAlignment="1" applyProtection="1">
      <alignment horizontal="center" vertical="center" wrapText="1"/>
      <protection locked="0"/>
    </xf>
    <xf numFmtId="0" fontId="17" fillId="0" borderId="1" xfId="4" applyFont="1" applyFill="1" applyBorder="1" applyAlignment="1" applyProtection="1">
      <alignment horizontal="center" vertical="center" wrapText="1"/>
      <protection locked="0"/>
    </xf>
    <xf numFmtId="0" fontId="17" fillId="0" borderId="23" xfId="4" applyFont="1" applyFill="1" applyBorder="1" applyAlignment="1" applyProtection="1">
      <alignment horizontal="center" vertical="center" wrapText="1"/>
      <protection locked="0"/>
    </xf>
    <xf numFmtId="0" fontId="17" fillId="0" borderId="19" xfId="4" applyFont="1" applyFill="1" applyBorder="1" applyAlignment="1" applyProtection="1">
      <alignment horizontal="justify" vertical="center" wrapText="1"/>
      <protection locked="0"/>
    </xf>
    <xf numFmtId="0" fontId="17" fillId="0" borderId="1" xfId="4" applyFont="1" applyFill="1" applyBorder="1" applyAlignment="1" applyProtection="1">
      <alignment horizontal="justify" vertical="center" wrapText="1"/>
      <protection locked="0"/>
    </xf>
    <xf numFmtId="0" fontId="17" fillId="0" borderId="23" xfId="4" applyFont="1" applyFill="1" applyBorder="1" applyAlignment="1" applyProtection="1">
      <alignment horizontal="justify" vertical="center" wrapText="1"/>
      <protection locked="0"/>
    </xf>
    <xf numFmtId="15" fontId="12" fillId="0" borderId="50" xfId="0" applyNumberFormat="1" applyFont="1" applyBorder="1" applyAlignment="1">
      <alignment horizontal="center" vertical="center" wrapText="1"/>
    </xf>
    <xf numFmtId="15" fontId="12" fillId="0" borderId="2" xfId="0" applyNumberFormat="1" applyFont="1" applyBorder="1" applyAlignment="1">
      <alignment horizontal="center" vertical="center" wrapText="1"/>
    </xf>
    <xf numFmtId="15" fontId="12" fillId="0" borderId="46" xfId="0" applyNumberFormat="1" applyFont="1" applyBorder="1" applyAlignment="1">
      <alignment horizontal="center" vertical="center" wrapText="1"/>
    </xf>
    <xf numFmtId="15" fontId="12" fillId="0" borderId="37" xfId="0" applyNumberFormat="1" applyFont="1" applyBorder="1" applyAlignment="1">
      <alignment horizontal="center" vertical="center" wrapText="1"/>
    </xf>
    <xf numFmtId="9" fontId="17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7" borderId="26" xfId="0" applyFont="1" applyFill="1" applyBorder="1" applyAlignment="1" applyProtection="1">
      <alignment horizontal="left" vertical="center" wrapText="1"/>
      <protection locked="0"/>
    </xf>
    <xf numFmtId="0" fontId="11" fillId="7" borderId="7" xfId="0" applyFont="1" applyFill="1" applyBorder="1" applyAlignment="1" applyProtection="1">
      <alignment horizontal="left" vertical="center" wrapText="1"/>
      <protection locked="0"/>
    </xf>
    <xf numFmtId="0" fontId="11" fillId="7" borderId="27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/>
    </xf>
    <xf numFmtId="0" fontId="11" fillId="0" borderId="9" xfId="0" applyFont="1" applyBorder="1" applyAlignment="1" applyProtection="1">
      <alignment horizontal="justify" vertical="center" wrapText="1"/>
      <protection locked="0"/>
    </xf>
    <xf numFmtId="0" fontId="11" fillId="0" borderId="35" xfId="0" applyFont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2" fontId="17" fillId="0" borderId="1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8" fillId="7" borderId="39" xfId="0" applyFont="1" applyFill="1" applyBorder="1" applyAlignment="1">
      <alignment horizontal="left" vertical="center" wrapText="1"/>
    </xf>
    <xf numFmtId="0" fontId="8" fillId="7" borderId="40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35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2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4" applyFont="1" applyFill="1" applyBorder="1" applyAlignment="1" applyProtection="1">
      <alignment horizontal="justify" vertical="center" wrapText="1"/>
      <protection locked="0"/>
    </xf>
    <xf numFmtId="0" fontId="12" fillId="0" borderId="23" xfId="4" applyFont="1" applyFill="1" applyBorder="1" applyAlignment="1" applyProtection="1">
      <alignment horizontal="justify" vertical="center" wrapText="1"/>
      <protection locked="0"/>
    </xf>
    <xf numFmtId="9" fontId="12" fillId="0" borderId="19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15" fontId="12" fillId="8" borderId="37" xfId="0" applyNumberFormat="1" applyFont="1" applyFill="1" applyBorder="1" applyAlignment="1">
      <alignment horizontal="center" vertical="center" wrapText="1"/>
    </xf>
    <xf numFmtId="15" fontId="12" fillId="8" borderId="51" xfId="0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justify" vertical="center" wrapText="1"/>
      <protection locked="0"/>
    </xf>
    <xf numFmtId="0" fontId="11" fillId="0" borderId="21" xfId="0" applyFont="1" applyBorder="1" applyAlignment="1" applyProtection="1">
      <alignment horizontal="justify" vertical="center" wrapText="1"/>
      <protection locked="0"/>
    </xf>
    <xf numFmtId="0" fontId="12" fillId="0" borderId="18" xfId="4" applyFont="1" applyFill="1" applyBorder="1" applyAlignment="1" applyProtection="1">
      <alignment horizontal="center" vertical="center" wrapText="1"/>
      <protection locked="0"/>
    </xf>
    <xf numFmtId="0" fontId="12" fillId="0" borderId="22" xfId="4" applyFont="1" applyFill="1" applyBorder="1" applyAlignment="1" applyProtection="1">
      <alignment horizontal="center" vertical="center" wrapText="1"/>
      <protection locked="0"/>
    </xf>
    <xf numFmtId="0" fontId="12" fillId="0" borderId="18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justify" vertical="center" wrapText="1"/>
      <protection locked="0"/>
    </xf>
    <xf numFmtId="0" fontId="12" fillId="0" borderId="18" xfId="0" applyFont="1" applyBorder="1" applyAlignment="1" applyProtection="1">
      <alignment horizontal="justify" vertical="center" wrapText="1"/>
      <protection locked="0"/>
    </xf>
    <xf numFmtId="0" fontId="12" fillId="0" borderId="19" xfId="0" applyFont="1" applyBorder="1" applyAlignment="1" applyProtection="1">
      <alignment horizontal="justify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9" fontId="12" fillId="0" borderId="15" xfId="0" applyNumberFormat="1" applyFont="1" applyBorder="1" applyAlignment="1" applyProtection="1">
      <alignment horizontal="center" vertical="center" wrapText="1"/>
      <protection locked="0"/>
    </xf>
    <xf numFmtId="9" fontId="12" fillId="0" borderId="18" xfId="0" applyNumberFormat="1" applyFont="1" applyBorder="1" applyAlignment="1" applyProtection="1">
      <alignment horizontal="center" vertical="center" wrapText="1"/>
      <protection locked="0"/>
    </xf>
    <xf numFmtId="9" fontId="12" fillId="0" borderId="19" xfId="0" applyNumberFormat="1" applyFont="1" applyBorder="1" applyAlignment="1" applyProtection="1">
      <alignment horizontal="center" vertical="center" wrapText="1"/>
      <protection locked="0"/>
    </xf>
    <xf numFmtId="15" fontId="12" fillId="8" borderId="15" xfId="0" applyNumberFormat="1" applyFont="1" applyFill="1" applyBorder="1" applyAlignment="1">
      <alignment horizontal="center" vertical="center" wrapText="1"/>
    </xf>
    <xf numFmtId="15" fontId="12" fillId="8" borderId="18" xfId="0" applyNumberFormat="1" applyFont="1" applyFill="1" applyBorder="1" applyAlignment="1">
      <alignment horizontal="center" vertical="center" wrapText="1"/>
    </xf>
    <xf numFmtId="15" fontId="12" fillId="8" borderId="19" xfId="0" applyNumberFormat="1" applyFont="1" applyFill="1" applyBorder="1" applyAlignment="1">
      <alignment horizontal="center" vertical="center" wrapText="1"/>
    </xf>
    <xf numFmtId="0" fontId="11" fillId="8" borderId="14" xfId="0" applyFont="1" applyFill="1" applyBorder="1" applyAlignment="1" applyProtection="1">
      <alignment horizontal="justify" vertical="center" wrapText="1"/>
      <protection locked="0"/>
    </xf>
    <xf numFmtId="0" fontId="11" fillId="8" borderId="17" xfId="0" applyFont="1" applyFill="1" applyBorder="1" applyAlignment="1" applyProtection="1">
      <alignment horizontal="justify" vertical="center" wrapText="1"/>
      <protection locked="0"/>
    </xf>
    <xf numFmtId="0" fontId="11" fillId="8" borderId="21" xfId="0" applyFont="1" applyFill="1" applyBorder="1" applyAlignment="1" applyProtection="1">
      <alignment horizontal="justify" vertical="center" wrapText="1"/>
      <protection locked="0"/>
    </xf>
    <xf numFmtId="0" fontId="12" fillId="0" borderId="15" xfId="4" applyFont="1" applyFill="1" applyBorder="1" applyAlignment="1" applyProtection="1">
      <alignment horizontal="center" vertical="center" wrapText="1"/>
      <protection locked="0"/>
    </xf>
    <xf numFmtId="0" fontId="12" fillId="0" borderId="15" xfId="4" applyNumberFormat="1" applyFont="1" applyFill="1" applyBorder="1" applyAlignment="1" applyProtection="1">
      <alignment horizontal="center" vertical="center" wrapText="1"/>
      <protection locked="0"/>
    </xf>
    <xf numFmtId="0" fontId="17" fillId="8" borderId="51" xfId="4" applyFont="1" applyFill="1" applyBorder="1" applyAlignment="1" applyProtection="1">
      <alignment horizontal="left" vertical="center" wrapText="1"/>
      <protection locked="0"/>
    </xf>
    <xf numFmtId="0" fontId="17" fillId="8" borderId="36" xfId="4" applyFont="1" applyFill="1" applyBorder="1" applyAlignment="1" applyProtection="1">
      <alignment horizontal="left" vertical="center" wrapText="1"/>
      <protection locked="0"/>
    </xf>
    <xf numFmtId="0" fontId="17" fillId="8" borderId="52" xfId="4" applyFont="1" applyFill="1" applyBorder="1" applyAlignment="1" applyProtection="1">
      <alignment horizontal="left" vertical="center" wrapText="1"/>
      <protection locked="0"/>
    </xf>
    <xf numFmtId="0" fontId="13" fillId="6" borderId="24" xfId="0" applyFont="1" applyFill="1" applyBorder="1" applyAlignment="1">
      <alignment horizontal="center" vertical="center" wrapText="1"/>
    </xf>
    <xf numFmtId="0" fontId="8" fillId="7" borderId="4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9" fontId="7" fillId="0" borderId="3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8" fillId="0" borderId="33" xfId="0" applyFont="1" applyBorder="1" applyAlignment="1" applyProtection="1">
      <alignment horizontal="justify" vertical="center" wrapText="1"/>
      <protection locked="0"/>
    </xf>
    <xf numFmtId="0" fontId="8" fillId="0" borderId="9" xfId="0" applyFont="1" applyBorder="1" applyAlignment="1" applyProtection="1">
      <alignment horizontal="justify" vertical="center" wrapText="1"/>
      <protection locked="0"/>
    </xf>
    <xf numFmtId="0" fontId="8" fillId="0" borderId="35" xfId="0" applyFont="1" applyBorder="1" applyAlignment="1" applyProtection="1">
      <alignment horizontal="justify" vertical="center" wrapText="1"/>
      <protection locked="0"/>
    </xf>
    <xf numFmtId="0" fontId="7" fillId="0" borderId="3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horizontal="justify" vertical="center" wrapText="1"/>
      <protection locked="0"/>
    </xf>
    <xf numFmtId="0" fontId="8" fillId="0" borderId="9" xfId="0" applyFont="1" applyFill="1" applyBorder="1" applyAlignment="1" applyProtection="1">
      <alignment horizontal="justify" vertical="center" wrapText="1"/>
      <protection locked="0"/>
    </xf>
    <xf numFmtId="0" fontId="7" fillId="0" borderId="30" xfId="4" applyFont="1" applyFill="1" applyBorder="1" applyAlignment="1" applyProtection="1">
      <alignment horizontal="center" vertical="center" wrapText="1"/>
      <protection locked="0"/>
    </xf>
    <xf numFmtId="0" fontId="7" fillId="0" borderId="1" xfId="4" applyFont="1" applyFill="1" applyBorder="1" applyAlignment="1" applyProtection="1">
      <alignment horizontal="center" vertical="center" wrapText="1"/>
      <protection locked="0"/>
    </xf>
    <xf numFmtId="15" fontId="7" fillId="0" borderId="1" xfId="0" applyNumberFormat="1" applyFont="1" applyFill="1" applyBorder="1" applyAlignment="1">
      <alignment horizontal="center" vertical="center"/>
    </xf>
    <xf numFmtId="0" fontId="8" fillId="8" borderId="17" xfId="0" applyFont="1" applyFill="1" applyBorder="1" applyAlignment="1" applyProtection="1">
      <alignment horizontal="justify" vertical="center" wrapText="1"/>
      <protection locked="0"/>
    </xf>
    <xf numFmtId="0" fontId="8" fillId="8" borderId="21" xfId="0" applyFont="1" applyFill="1" applyBorder="1" applyAlignment="1" applyProtection="1">
      <alignment horizontal="justify" vertical="center" wrapText="1"/>
      <protection locked="0"/>
    </xf>
    <xf numFmtId="0" fontId="7" fillId="8" borderId="18" xfId="4" applyFont="1" applyFill="1" applyBorder="1" applyAlignment="1" applyProtection="1">
      <alignment horizontal="center" vertical="center" wrapText="1"/>
      <protection locked="0"/>
    </xf>
    <xf numFmtId="0" fontId="7" fillId="8" borderId="22" xfId="4" applyFont="1" applyFill="1" applyBorder="1" applyAlignment="1" applyProtection="1">
      <alignment horizontal="center" vertical="center" wrapText="1"/>
      <protection locked="0"/>
    </xf>
    <xf numFmtId="4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" fontId="23" fillId="0" borderId="29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8" fillId="8" borderId="33" xfId="0" applyFont="1" applyFill="1" applyBorder="1" applyAlignment="1" applyProtection="1">
      <alignment horizontal="justify" vertical="center" wrapText="1"/>
      <protection locked="0"/>
    </xf>
    <xf numFmtId="0" fontId="8" fillId="8" borderId="9" xfId="0" applyFont="1" applyFill="1" applyBorder="1" applyAlignment="1" applyProtection="1">
      <alignment horizontal="justify" vertical="center" wrapText="1"/>
      <protection locked="0"/>
    </xf>
    <xf numFmtId="0" fontId="8" fillId="8" borderId="35" xfId="0" applyFont="1" applyFill="1" applyBorder="1" applyAlignment="1" applyProtection="1">
      <alignment horizontal="justify" vertical="center" wrapText="1"/>
      <protection locked="0"/>
    </xf>
    <xf numFmtId="0" fontId="8" fillId="8" borderId="1" xfId="0" applyFont="1" applyFill="1" applyBorder="1" applyAlignment="1" applyProtection="1">
      <alignment horizontal="justify" vertical="center" wrapText="1"/>
      <protection locked="0"/>
    </xf>
    <xf numFmtId="0" fontId="12" fillId="8" borderId="1" xfId="4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7" borderId="58" xfId="0" applyFont="1" applyFill="1" applyBorder="1" applyAlignment="1">
      <alignment horizontal="left" vertical="center" wrapText="1"/>
    </xf>
    <xf numFmtId="0" fontId="8" fillId="7" borderId="56" xfId="0" applyFont="1" applyFill="1" applyBorder="1" applyAlignment="1">
      <alignment horizontal="left" vertical="center" wrapText="1"/>
    </xf>
    <xf numFmtId="0" fontId="8" fillId="7" borderId="57" xfId="0" applyFont="1" applyFill="1" applyBorder="1" applyAlignment="1">
      <alignment horizontal="left" vertical="center" wrapText="1"/>
    </xf>
    <xf numFmtId="0" fontId="8" fillId="0" borderId="33" xfId="6" applyFont="1" applyFill="1" applyBorder="1" applyAlignment="1" applyProtection="1">
      <alignment horizontal="justify" vertical="center" wrapText="1"/>
      <protection locked="0"/>
    </xf>
    <xf numFmtId="0" fontId="8" fillId="0" borderId="28" xfId="6" applyFont="1" applyFill="1" applyBorder="1" applyAlignment="1" applyProtection="1">
      <alignment horizontal="justify" vertical="center" wrapText="1"/>
      <protection locked="0"/>
    </xf>
    <xf numFmtId="0" fontId="8" fillId="0" borderId="21" xfId="6" applyFont="1" applyFill="1" applyBorder="1" applyAlignment="1" applyProtection="1">
      <alignment horizontal="justify"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17" fontId="7" fillId="0" borderId="30" xfId="0" applyNumberFormat="1" applyFont="1" applyFill="1" applyBorder="1" applyAlignment="1">
      <alignment horizontal="center" vertical="center"/>
    </xf>
    <xf numFmtId="17" fontId="7" fillId="0" borderId="19" xfId="0" applyNumberFormat="1" applyFont="1" applyFill="1" applyBorder="1" applyAlignment="1">
      <alignment horizontal="center" vertical="center"/>
    </xf>
    <xf numFmtId="17" fontId="7" fillId="0" borderId="2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justify" vertical="center" wrapText="1"/>
    </xf>
    <xf numFmtId="0" fontId="8" fillId="0" borderId="35" xfId="0" applyFont="1" applyBorder="1" applyAlignment="1">
      <alignment horizontal="justify" vertical="center" wrapText="1"/>
    </xf>
    <xf numFmtId="9" fontId="7" fillId="0" borderId="30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15" fontId="7" fillId="0" borderId="30" xfId="0" applyNumberFormat="1" applyFont="1" applyBorder="1" applyAlignment="1">
      <alignment horizontal="center" vertical="center"/>
    </xf>
    <xf numFmtId="15" fontId="7" fillId="0" borderId="23" xfId="0" applyNumberFormat="1" applyFont="1" applyBorder="1" applyAlignment="1">
      <alignment horizontal="center" vertical="center"/>
    </xf>
    <xf numFmtId="9" fontId="7" fillId="0" borderId="30" xfId="0" applyNumberFormat="1" applyFont="1" applyBorder="1" applyAlignment="1">
      <alignment horizontal="center" vertical="center" wrapText="1"/>
    </xf>
    <xf numFmtId="15" fontId="7" fillId="8" borderId="30" xfId="0" applyNumberFormat="1" applyFont="1" applyFill="1" applyBorder="1" applyAlignment="1">
      <alignment horizontal="center" vertical="center"/>
    </xf>
    <xf numFmtId="15" fontId="7" fillId="8" borderId="1" xfId="0" applyNumberFormat="1" applyFont="1" applyFill="1" applyBorder="1" applyAlignment="1">
      <alignment horizontal="center" vertical="center"/>
    </xf>
    <xf numFmtId="15" fontId="7" fillId="8" borderId="23" xfId="0" applyNumberFormat="1" applyFont="1" applyFill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9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9" fontId="7" fillId="0" borderId="18" xfId="4" applyNumberFormat="1" applyFont="1" applyFill="1" applyBorder="1" applyAlignment="1" applyProtection="1">
      <alignment horizontal="center" vertical="center" wrapText="1"/>
      <protection locked="0"/>
    </xf>
    <xf numFmtId="9" fontId="7" fillId="0" borderId="22" xfId="4" applyNumberFormat="1" applyFont="1" applyFill="1" applyBorder="1" applyAlignment="1" applyProtection="1">
      <alignment horizontal="center" vertical="center" wrapText="1"/>
      <protection locked="0"/>
    </xf>
    <xf numFmtId="15" fontId="7" fillId="8" borderId="12" xfId="0" applyNumberFormat="1" applyFont="1" applyFill="1" applyBorder="1" applyAlignment="1">
      <alignment horizontal="center" vertical="center"/>
    </xf>
    <xf numFmtId="15" fontId="7" fillId="8" borderId="18" xfId="0" applyNumberFormat="1" applyFont="1" applyFill="1" applyBorder="1" applyAlignment="1">
      <alignment horizontal="center" vertical="center"/>
    </xf>
    <xf numFmtId="15" fontId="7" fillId="8" borderId="2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44" fontId="7" fillId="0" borderId="13" xfId="0" applyNumberFormat="1" applyFont="1" applyBorder="1" applyAlignment="1">
      <alignment horizontal="center" vertical="center" wrapText="1"/>
    </xf>
    <xf numFmtId="44" fontId="7" fillId="0" borderId="20" xfId="0" applyNumberFormat="1" applyFont="1" applyBorder="1" applyAlignment="1">
      <alignment horizontal="center" vertical="center" wrapText="1"/>
    </xf>
    <xf numFmtId="44" fontId="7" fillId="0" borderId="2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9" fontId="7" fillId="0" borderId="12" xfId="2" applyFont="1" applyFill="1" applyBorder="1" applyAlignment="1" applyProtection="1">
      <alignment horizontal="center" vertical="center" wrapText="1"/>
      <protection locked="0"/>
    </xf>
    <xf numFmtId="9" fontId="7" fillId="0" borderId="18" xfId="2" applyFont="1" applyFill="1" applyBorder="1" applyAlignment="1" applyProtection="1">
      <alignment horizontal="center" vertical="center" wrapText="1"/>
      <protection locked="0"/>
    </xf>
    <xf numFmtId="9" fontId="7" fillId="0" borderId="22" xfId="2" applyFont="1" applyFill="1" applyBorder="1" applyAlignment="1" applyProtection="1">
      <alignment horizontal="center" vertical="center" wrapText="1"/>
      <protection locked="0"/>
    </xf>
    <xf numFmtId="15" fontId="7" fillId="8" borderId="15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justify" vertical="center" wrapText="1"/>
      <protection locked="0"/>
    </xf>
    <xf numFmtId="9" fontId="7" fillId="0" borderId="19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justify" vertical="center" wrapText="1"/>
    </xf>
    <xf numFmtId="0" fontId="12" fillId="0" borderId="15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8" fillId="7" borderId="43" xfId="0" applyFont="1" applyFill="1" applyBorder="1" applyAlignment="1">
      <alignment horizontal="left" vertical="center" wrapText="1"/>
    </xf>
    <xf numFmtId="0" fontId="8" fillId="7" borderId="25" xfId="0" applyFont="1" applyFill="1" applyBorder="1" applyAlignment="1">
      <alignment horizontal="left" vertical="center" wrapText="1"/>
    </xf>
    <xf numFmtId="0" fontId="8" fillId="7" borderId="55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9" fontId="19" fillId="0" borderId="19" xfId="0" applyNumberFormat="1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15" fontId="12" fillId="0" borderId="15" xfId="0" applyNumberFormat="1" applyFont="1" applyBorder="1" applyAlignment="1">
      <alignment horizontal="center" vertical="center"/>
    </xf>
    <xf numFmtId="15" fontId="12" fillId="0" borderId="18" xfId="0" applyNumberFormat="1" applyFont="1" applyBorder="1" applyAlignment="1">
      <alignment horizontal="center" vertical="center"/>
    </xf>
    <xf numFmtId="15" fontId="12" fillId="0" borderId="22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4" fontId="7" fillId="0" borderId="24" xfId="0" applyNumberFormat="1" applyFont="1" applyBorder="1" applyAlignment="1">
      <alignment vertical="center" wrapText="1"/>
    </xf>
    <xf numFmtId="0" fontId="8" fillId="0" borderId="35" xfId="0" applyFont="1" applyFill="1" applyBorder="1" applyAlignment="1" applyProtection="1">
      <alignment horizontal="justify" vertical="center" wrapText="1"/>
      <protection locked="0"/>
    </xf>
    <xf numFmtId="0" fontId="7" fillId="0" borderId="23" xfId="4" applyFont="1" applyFill="1" applyBorder="1" applyAlignment="1" applyProtection="1">
      <alignment horizontal="center" vertical="center" wrapText="1"/>
      <protection locked="0"/>
    </xf>
    <xf numFmtId="15" fontId="7" fillId="0" borderId="23" xfId="0" applyNumberFormat="1" applyFont="1" applyFill="1" applyBorder="1" applyAlignment="1">
      <alignment horizontal="center" vertical="center"/>
    </xf>
    <xf numFmtId="43" fontId="9" fillId="7" borderId="3" xfId="3" applyFont="1" applyFill="1" applyBorder="1" applyAlignment="1">
      <alignment horizontal="left" vertical="center"/>
    </xf>
    <xf numFmtId="43" fontId="9" fillId="7" borderId="4" xfId="3" applyFont="1" applyFill="1" applyBorder="1" applyAlignment="1">
      <alignment horizontal="left" vertical="center"/>
    </xf>
    <xf numFmtId="43" fontId="9" fillId="7" borderId="5" xfId="3" applyFont="1" applyFill="1" applyBorder="1" applyAlignment="1">
      <alignment horizontal="left" vertical="center"/>
    </xf>
    <xf numFmtId="0" fontId="8" fillId="7" borderId="9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13" fillId="6" borderId="19" xfId="0" applyFont="1" applyFill="1" applyBorder="1" applyAlignment="1">
      <alignment horizontal="center" vertical="center"/>
    </xf>
    <xf numFmtId="0" fontId="8" fillId="7" borderId="62" xfId="0" applyFont="1" applyFill="1" applyBorder="1" applyAlignment="1">
      <alignment horizontal="left" vertical="center" wrapText="1"/>
    </xf>
    <xf numFmtId="0" fontId="8" fillId="7" borderId="38" xfId="0" applyFont="1" applyFill="1" applyBorder="1" applyAlignment="1">
      <alignment horizontal="left" vertical="center" wrapText="1"/>
    </xf>
    <xf numFmtId="0" fontId="8" fillId="7" borderId="63" xfId="0" applyFont="1" applyFill="1" applyBorder="1" applyAlignment="1">
      <alignment horizontal="left" vertical="center" wrapText="1"/>
    </xf>
    <xf numFmtId="0" fontId="11" fillId="8" borderId="30" xfId="0" applyFont="1" applyFill="1" applyBorder="1" applyAlignment="1" applyProtection="1">
      <alignment horizontal="justify" vertical="center" wrapText="1"/>
      <protection locked="0"/>
    </xf>
    <xf numFmtId="0" fontId="11" fillId="8" borderId="1" xfId="0" applyFont="1" applyFill="1" applyBorder="1" applyAlignment="1" applyProtection="1">
      <alignment horizontal="justify" vertical="center" wrapText="1"/>
      <protection locked="0"/>
    </xf>
    <xf numFmtId="0" fontId="12" fillId="0" borderId="30" xfId="0" applyFont="1" applyBorder="1" applyAlignment="1">
      <alignment horizontal="center" vertical="center" wrapText="1"/>
    </xf>
    <xf numFmtId="9" fontId="20" fillId="0" borderId="30" xfId="2" applyFont="1" applyFill="1" applyBorder="1" applyAlignment="1" applyProtection="1">
      <alignment horizontal="center" vertical="center" wrapText="1"/>
      <protection locked="0"/>
    </xf>
    <xf numFmtId="9" fontId="20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 applyProtection="1">
      <alignment horizontal="justify" vertical="center" wrapText="1"/>
      <protection locked="0"/>
    </xf>
    <xf numFmtId="0" fontId="11" fillId="0" borderId="9" xfId="0" applyFont="1" applyFill="1" applyBorder="1" applyAlignment="1" applyProtection="1">
      <alignment horizontal="justify" vertical="center" wrapText="1"/>
      <protection locked="0"/>
    </xf>
    <xf numFmtId="0" fontId="11" fillId="0" borderId="35" xfId="0" applyFont="1" applyFill="1" applyBorder="1" applyAlignment="1" applyProtection="1">
      <alignment horizontal="justify" vertical="center" wrapText="1"/>
      <protection locked="0"/>
    </xf>
    <xf numFmtId="0" fontId="12" fillId="0" borderId="19" xfId="4" applyFont="1" applyFill="1" applyBorder="1" applyAlignment="1" applyProtection="1">
      <alignment horizontal="center" vertical="center" wrapText="1"/>
      <protection locked="0"/>
    </xf>
    <xf numFmtId="0" fontId="12" fillId="0" borderId="23" xfId="4" applyFont="1" applyFill="1" applyBorder="1" applyAlignment="1" applyProtection="1">
      <alignment horizontal="center" vertical="center" wrapText="1"/>
      <protection locked="0"/>
    </xf>
    <xf numFmtId="15" fontId="12" fillId="0" borderId="18" xfId="0" applyNumberFormat="1" applyFont="1" applyFill="1" applyBorder="1" applyAlignment="1">
      <alignment horizontal="center" vertical="center"/>
    </xf>
    <xf numFmtId="15" fontId="12" fillId="0" borderId="22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3" fontId="8" fillId="0" borderId="34" xfId="3" applyFont="1" applyBorder="1" applyAlignment="1">
      <alignment horizontal="center" vertical="center"/>
    </xf>
    <xf numFmtId="43" fontId="8" fillId="0" borderId="10" xfId="3" applyFont="1" applyBorder="1" applyAlignment="1">
      <alignment horizontal="center" vertical="center"/>
    </xf>
    <xf numFmtId="43" fontId="8" fillId="0" borderId="32" xfId="3" applyFont="1" applyBorder="1" applyAlignment="1">
      <alignment horizontal="center" vertical="center"/>
    </xf>
    <xf numFmtId="0" fontId="11" fillId="7" borderId="62" xfId="0" applyFont="1" applyFill="1" applyBorder="1" applyAlignment="1">
      <alignment horizontal="left" vertical="center" wrapText="1"/>
    </xf>
    <xf numFmtId="0" fontId="11" fillId="7" borderId="38" xfId="0" applyFont="1" applyFill="1" applyBorder="1" applyAlignment="1">
      <alignment horizontal="left" vertical="center" wrapText="1"/>
    </xf>
    <xf numFmtId="0" fontId="11" fillId="7" borderId="63" xfId="0" applyFont="1" applyFill="1" applyBorder="1" applyAlignment="1">
      <alignment horizontal="left" vertical="center" wrapText="1"/>
    </xf>
    <xf numFmtId="43" fontId="11" fillId="0" borderId="20" xfId="3" applyFont="1" applyFill="1" applyBorder="1" applyAlignment="1">
      <alignment horizontal="center" vertical="center" wrapText="1"/>
    </xf>
    <xf numFmtId="43" fontId="11" fillId="0" borderId="24" xfId="3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justify" vertical="center" wrapText="1"/>
      <protection locked="0"/>
    </xf>
    <xf numFmtId="0" fontId="11" fillId="0" borderId="59" xfId="0" applyFont="1" applyBorder="1" applyAlignment="1" applyProtection="1">
      <alignment horizontal="justify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24" fillId="0" borderId="14" xfId="6" applyFont="1" applyFill="1" applyBorder="1" applyAlignment="1" applyProtection="1">
      <alignment horizontal="justify" vertical="center" wrapText="1"/>
      <protection locked="0"/>
    </xf>
    <xf numFmtId="0" fontId="24" fillId="0" borderId="17" xfId="6" applyFont="1" applyFill="1" applyBorder="1" applyAlignment="1" applyProtection="1">
      <alignment horizontal="justify" vertical="center" wrapText="1"/>
      <protection locked="0"/>
    </xf>
    <xf numFmtId="0" fontId="24" fillId="0" borderId="21" xfId="6" applyFont="1" applyFill="1" applyBorder="1" applyAlignment="1" applyProtection="1">
      <alignment horizontal="justify" vertical="center" wrapText="1"/>
      <protection locked="0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17" fontId="25" fillId="0" borderId="15" xfId="0" applyNumberFormat="1" applyFont="1" applyFill="1" applyBorder="1" applyAlignment="1">
      <alignment horizontal="center" vertical="center"/>
    </xf>
    <xf numFmtId="17" fontId="25" fillId="0" borderId="18" xfId="0" applyNumberFormat="1" applyFont="1" applyFill="1" applyBorder="1" applyAlignment="1">
      <alignment horizontal="center" vertical="center"/>
    </xf>
    <xf numFmtId="17" fontId="25" fillId="0" borderId="22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15" fontId="12" fillId="8" borderId="19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justify" vertical="center" wrapText="1"/>
      <protection locked="0"/>
    </xf>
    <xf numFmtId="15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0" fontId="12" fillId="8" borderId="12" xfId="0" applyFont="1" applyFill="1" applyBorder="1" applyAlignment="1" applyProtection="1">
      <alignment horizontal="center" vertical="center" wrapText="1"/>
      <protection locked="0"/>
    </xf>
    <xf numFmtId="0" fontId="12" fillId="8" borderId="22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>
      <alignment horizontal="justify" vertical="center" wrapText="1"/>
    </xf>
    <xf numFmtId="43" fontId="12" fillId="0" borderId="15" xfId="3" applyFont="1" applyFill="1" applyBorder="1" applyAlignment="1" applyProtection="1">
      <alignment horizontal="center" vertical="center" wrapText="1"/>
      <protection locked="0"/>
    </xf>
    <xf numFmtId="43" fontId="12" fillId="0" borderId="18" xfId="3" applyFont="1" applyFill="1" applyBorder="1" applyAlignment="1" applyProtection="1">
      <alignment horizontal="center" vertical="center" wrapText="1"/>
      <protection locked="0"/>
    </xf>
    <xf numFmtId="43" fontId="12" fillId="0" borderId="22" xfId="3" applyFont="1" applyFill="1" applyBorder="1" applyAlignment="1" applyProtection="1">
      <alignment horizontal="center" vertical="center" wrapText="1"/>
      <protection locked="0"/>
    </xf>
    <xf numFmtId="2" fontId="12" fillId="0" borderId="15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18" xfId="3" applyNumberFormat="1" applyFont="1" applyFill="1" applyBorder="1" applyAlignment="1" applyProtection="1">
      <alignment horizontal="center" vertical="center" wrapText="1"/>
      <protection locked="0"/>
    </xf>
    <xf numFmtId="2" fontId="12" fillId="0" borderId="22" xfId="3" applyNumberFormat="1" applyFont="1" applyFill="1" applyBorder="1" applyAlignment="1" applyProtection="1">
      <alignment horizontal="center" vertical="center" wrapText="1"/>
      <protection locked="0"/>
    </xf>
    <xf numFmtId="15" fontId="12" fillId="8" borderId="44" xfId="0" applyNumberFormat="1" applyFont="1" applyFill="1" applyBorder="1" applyAlignment="1">
      <alignment horizontal="center" vertical="center"/>
    </xf>
    <xf numFmtId="15" fontId="12" fillId="8" borderId="45" xfId="0" applyNumberFormat="1" applyFont="1" applyFill="1" applyBorder="1" applyAlignment="1">
      <alignment horizontal="center" vertical="center"/>
    </xf>
    <xf numFmtId="15" fontId="12" fillId="8" borderId="31" xfId="0" applyNumberFormat="1" applyFont="1" applyFill="1" applyBorder="1" applyAlignment="1">
      <alignment horizontal="center" vertical="center"/>
    </xf>
    <xf numFmtId="43" fontId="11" fillId="0" borderId="16" xfId="3" applyFont="1" applyFill="1" applyBorder="1" applyAlignment="1" applyProtection="1">
      <alignment horizontal="center" vertical="center" wrapText="1"/>
      <protection locked="0"/>
    </xf>
    <xf numFmtId="43" fontId="11" fillId="0" borderId="20" xfId="3" applyFont="1" applyFill="1" applyBorder="1" applyAlignment="1" applyProtection="1">
      <alignment horizontal="center" vertical="center" wrapText="1"/>
      <protection locked="0"/>
    </xf>
    <xf numFmtId="43" fontId="11" fillId="0" borderId="24" xfId="3" applyFont="1" applyFill="1" applyBorder="1" applyAlignment="1" applyProtection="1">
      <alignment horizontal="center" vertical="center" wrapText="1"/>
      <protection locked="0"/>
    </xf>
    <xf numFmtId="9" fontId="12" fillId="0" borderId="15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9" fontId="12" fillId="0" borderId="22" xfId="0" applyNumberFormat="1" applyFont="1" applyBorder="1" applyAlignment="1">
      <alignment horizontal="center" vertical="center" wrapText="1"/>
    </xf>
    <xf numFmtId="15" fontId="7" fillId="0" borderId="2" xfId="0" applyNumberFormat="1" applyFont="1" applyBorder="1" applyAlignment="1">
      <alignment horizontal="center" vertical="center"/>
    </xf>
    <xf numFmtId="15" fontId="7" fillId="0" borderId="46" xfId="0" applyNumberFormat="1" applyFont="1" applyBorder="1" applyAlignment="1">
      <alignment horizontal="center" vertical="center"/>
    </xf>
    <xf numFmtId="15" fontId="7" fillId="0" borderId="18" xfId="0" applyNumberFormat="1" applyFont="1" applyBorder="1" applyAlignment="1">
      <alignment horizontal="center" vertical="center"/>
    </xf>
    <xf numFmtId="15" fontId="7" fillId="0" borderId="22" xfId="0" applyNumberFormat="1" applyFont="1" applyBorder="1" applyAlignment="1">
      <alignment horizontal="center" vertical="center"/>
    </xf>
    <xf numFmtId="15" fontId="7" fillId="0" borderId="15" xfId="0" applyNumberFormat="1" applyFont="1" applyBorder="1" applyAlignment="1">
      <alignment horizontal="center" vertical="center"/>
    </xf>
    <xf numFmtId="9" fontId="7" fillId="0" borderId="15" xfId="0" applyNumberFormat="1" applyFont="1" applyFill="1" applyBorder="1" applyAlignment="1">
      <alignment horizontal="center" vertical="center" wrapText="1"/>
    </xf>
    <xf numFmtId="9" fontId="7" fillId="0" borderId="19" xfId="0" applyNumberFormat="1" applyFont="1" applyFill="1" applyBorder="1" applyAlignment="1">
      <alignment horizontal="center" vertical="center" wrapText="1"/>
    </xf>
    <xf numFmtId="15" fontId="7" fillId="0" borderId="3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vertical="center" wrapText="1"/>
    </xf>
    <xf numFmtId="0" fontId="8" fillId="7" borderId="6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7" fillId="0" borderId="12" xfId="4" applyFont="1" applyFill="1" applyBorder="1" applyAlignment="1" applyProtection="1">
      <alignment horizontal="justify" vertical="center" wrapText="1"/>
      <protection locked="0"/>
    </xf>
    <xf numFmtId="0" fontId="7" fillId="0" borderId="18" xfId="4" applyFont="1" applyFill="1" applyBorder="1" applyAlignment="1" applyProtection="1">
      <alignment horizontal="justify" vertical="center" wrapText="1"/>
      <protection locked="0"/>
    </xf>
    <xf numFmtId="0" fontId="7" fillId="0" borderId="19" xfId="4" applyFont="1" applyFill="1" applyBorder="1" applyAlignment="1" applyProtection="1">
      <alignment horizontal="justify" vertical="center" wrapText="1"/>
      <protection locked="0"/>
    </xf>
    <xf numFmtId="0" fontId="7" fillId="0" borderId="1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15" fontId="12" fillId="0" borderId="37" xfId="0" applyNumberFormat="1" applyFont="1" applyFill="1" applyBorder="1" applyAlignment="1">
      <alignment horizontal="center" vertical="center"/>
    </xf>
    <xf numFmtId="15" fontId="12" fillId="0" borderId="46" xfId="0" applyNumberFormat="1" applyFont="1" applyFill="1" applyBorder="1" applyAlignment="1">
      <alignment horizontal="center" vertical="center"/>
    </xf>
    <xf numFmtId="15" fontId="12" fillId="0" borderId="47" xfId="0" applyNumberFormat="1" applyFont="1" applyFill="1" applyBorder="1" applyAlignment="1">
      <alignment horizontal="center" vertical="center"/>
    </xf>
    <xf numFmtId="15" fontId="12" fillId="0" borderId="31" xfId="0" applyNumberFormat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 wrapText="1"/>
    </xf>
    <xf numFmtId="43" fontId="8" fillId="0" borderId="18" xfId="1" applyFont="1" applyFill="1" applyBorder="1" applyAlignment="1">
      <alignment horizontal="center" vertical="center" wrapText="1"/>
    </xf>
    <xf numFmtId="43" fontId="8" fillId="0" borderId="22" xfId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15" fontId="12" fillId="0" borderId="12" xfId="0" applyNumberFormat="1" applyFont="1" applyFill="1" applyBorder="1" applyAlignment="1">
      <alignment horizontal="center" vertical="center"/>
    </xf>
    <xf numFmtId="15" fontId="12" fillId="0" borderId="45" xfId="0" applyNumberFormat="1" applyFont="1" applyFill="1" applyBorder="1" applyAlignment="1">
      <alignment horizontal="center" vertical="center"/>
    </xf>
    <xf numFmtId="0" fontId="12" fillId="0" borderId="48" xfId="4" applyFont="1" applyFill="1" applyBorder="1" applyAlignment="1" applyProtection="1">
      <alignment horizontal="left" vertical="center" wrapText="1"/>
      <protection locked="0"/>
    </xf>
    <xf numFmtId="0" fontId="12" fillId="0" borderId="4" xfId="4" applyFont="1" applyFill="1" applyBorder="1" applyAlignment="1" applyProtection="1">
      <alignment horizontal="left" vertical="center" wrapText="1"/>
      <protection locked="0"/>
    </xf>
    <xf numFmtId="0" fontId="12" fillId="0" borderId="49" xfId="4" applyFont="1" applyFill="1" applyBorder="1" applyAlignment="1" applyProtection="1">
      <alignment horizontal="left" vertical="center" wrapText="1"/>
      <protection locked="0"/>
    </xf>
    <xf numFmtId="9" fontId="17" fillId="0" borderId="1" xfId="0" applyNumberFormat="1" applyFont="1" applyFill="1" applyBorder="1" applyAlignment="1" applyProtection="1">
      <alignment horizontal="center" vertical="center" wrapText="1"/>
    </xf>
    <xf numFmtId="9" fontId="17" fillId="0" borderId="2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7" fillId="0" borderId="23" xfId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5" fontId="7" fillId="0" borderId="12" xfId="0" applyNumberFormat="1" applyFont="1" applyFill="1" applyBorder="1" applyAlignment="1">
      <alignment horizontal="center" vertical="center" wrapText="1"/>
    </xf>
    <xf numFmtId="15" fontId="7" fillId="0" borderId="18" xfId="0" applyNumberFormat="1" applyFont="1" applyFill="1" applyBorder="1" applyAlignment="1">
      <alignment horizontal="center" vertical="center" wrapText="1"/>
    </xf>
    <xf numFmtId="15" fontId="7" fillId="0" borderId="22" xfId="0" applyNumberFormat="1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/>
    </xf>
    <xf numFmtId="0" fontId="7" fillId="0" borderId="50" xfId="4" applyFont="1" applyFill="1" applyBorder="1" applyAlignment="1" applyProtection="1">
      <alignment horizontal="justify" vertical="center" wrapText="1"/>
      <protection locked="0"/>
    </xf>
    <xf numFmtId="0" fontId="7" fillId="0" borderId="2" xfId="4" applyFont="1" applyFill="1" applyBorder="1" applyAlignment="1" applyProtection="1">
      <alignment horizontal="justify" vertical="center" wrapText="1"/>
      <protection locked="0"/>
    </xf>
    <xf numFmtId="0" fontId="7" fillId="0" borderId="51" xfId="4" applyFont="1" applyFill="1" applyBorder="1" applyAlignment="1" applyProtection="1">
      <alignment horizontal="justify" vertical="center" wrapText="1"/>
      <protection locked="0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8" xfId="0" applyFont="1" applyFill="1" applyBorder="1" applyAlignment="1">
      <alignment horizontal="justify" vertical="center" wrapText="1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43" fontId="8" fillId="0" borderId="34" xfId="1" applyFont="1" applyFill="1" applyBorder="1" applyAlignment="1">
      <alignment vertical="center" wrapText="1"/>
    </xf>
    <xf numFmtId="43" fontId="8" fillId="0" borderId="10" xfId="1" applyFont="1" applyFill="1" applyBorder="1" applyAlignment="1">
      <alignment vertical="center" wrapText="1"/>
    </xf>
    <xf numFmtId="43" fontId="8" fillId="0" borderId="32" xfId="1" applyFont="1" applyFill="1" applyBorder="1" applyAlignment="1">
      <alignment vertical="center" wrapText="1"/>
    </xf>
    <xf numFmtId="0" fontId="10" fillId="6" borderId="27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15" fontId="7" fillId="0" borderId="50" xfId="0" applyNumberFormat="1" applyFont="1" applyFill="1" applyBorder="1" applyAlignment="1">
      <alignment horizontal="center" vertical="center" wrapText="1"/>
    </xf>
    <xf numFmtId="15" fontId="7" fillId="0" borderId="2" xfId="0" applyNumberFormat="1" applyFont="1" applyFill="1" applyBorder="1" applyAlignment="1">
      <alignment horizontal="center" vertical="center" wrapText="1"/>
    </xf>
    <xf numFmtId="15" fontId="7" fillId="0" borderId="46" xfId="0" applyNumberFormat="1" applyFont="1" applyFill="1" applyBorder="1" applyAlignment="1">
      <alignment horizontal="center" vertical="center" wrapText="1"/>
    </xf>
    <xf numFmtId="43" fontId="8" fillId="0" borderId="13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6" borderId="54" xfId="0" applyFont="1" applyFill="1" applyBorder="1" applyAlignment="1">
      <alignment horizontal="center" vertical="center" wrapText="1"/>
    </xf>
    <xf numFmtId="0" fontId="7" fillId="0" borderId="30" xfId="4" applyFont="1" applyFill="1" applyBorder="1" applyAlignment="1" applyProtection="1">
      <alignment horizontal="justify" vertical="center" wrapText="1"/>
      <protection locked="0"/>
    </xf>
    <xf numFmtId="0" fontId="7" fillId="0" borderId="1" xfId="4" applyFont="1" applyFill="1" applyBorder="1" applyAlignment="1" applyProtection="1">
      <alignment horizontal="justify" vertical="center" wrapText="1"/>
      <protection locked="0"/>
    </xf>
    <xf numFmtId="0" fontId="8" fillId="8" borderId="14" xfId="0" applyFont="1" applyFill="1" applyBorder="1" applyAlignment="1" applyProtection="1">
      <alignment horizontal="justify" vertical="center" wrapText="1"/>
      <protection locked="0"/>
    </xf>
    <xf numFmtId="1" fontId="7" fillId="0" borderId="15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5" fontId="7" fillId="0" borderId="15" xfId="0" applyNumberFormat="1" applyFont="1" applyBorder="1" applyAlignment="1">
      <alignment horizontal="center" vertical="center" wrapText="1"/>
    </xf>
    <xf numFmtId="15" fontId="7" fillId="0" borderId="18" xfId="0" applyNumberFormat="1" applyFont="1" applyBorder="1" applyAlignment="1">
      <alignment horizontal="center" vertical="center" wrapText="1"/>
    </xf>
    <xf numFmtId="15" fontId="7" fillId="0" borderId="22" xfId="0" applyNumberFormat="1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4" fontId="8" fillId="0" borderId="42" xfId="0" applyNumberFormat="1" applyFont="1" applyFill="1" applyBorder="1" applyAlignment="1">
      <alignment horizontal="justify" vertical="center" wrapText="1"/>
    </xf>
    <xf numFmtId="4" fontId="8" fillId="0" borderId="43" xfId="0" applyNumberFormat="1" applyFont="1" applyFill="1" applyBorder="1" applyAlignment="1">
      <alignment horizontal="justify" vertical="center" wrapText="1"/>
    </xf>
    <xf numFmtId="15" fontId="12" fillId="8" borderId="1" xfId="0" applyNumberFormat="1" applyFont="1" applyFill="1" applyBorder="1" applyAlignment="1">
      <alignment horizontal="center" vertical="center"/>
    </xf>
    <xf numFmtId="15" fontId="12" fillId="8" borderId="23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10" fillId="6" borderId="60" xfId="0" applyFont="1" applyFill="1" applyBorder="1" applyAlignment="1">
      <alignment horizontal="center" vertical="center" wrapText="1"/>
    </xf>
    <xf numFmtId="0" fontId="10" fillId="6" borderId="6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justify" vertical="center" wrapText="1"/>
    </xf>
    <xf numFmtId="43" fontId="8" fillId="0" borderId="29" xfId="1" applyFont="1" applyFill="1" applyBorder="1" applyAlignment="1">
      <alignment horizontal="center" vertical="center"/>
    </xf>
    <xf numFmtId="43" fontId="8" fillId="0" borderId="10" xfId="1" applyFont="1" applyFill="1" applyBorder="1" applyAlignment="1">
      <alignment horizontal="center" vertical="center"/>
    </xf>
    <xf numFmtId="43" fontId="8" fillId="0" borderId="32" xfId="1" applyFont="1" applyFill="1" applyBorder="1" applyAlignment="1">
      <alignment horizontal="center" vertical="center"/>
    </xf>
    <xf numFmtId="9" fontId="17" fillId="0" borderId="1" xfId="0" applyNumberFormat="1" applyFont="1" applyFill="1" applyBorder="1" applyAlignment="1">
      <alignment horizontal="center" vertical="center" wrapText="1"/>
    </xf>
    <xf numFmtId="9" fontId="17" fillId="0" borderId="2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43" fontId="11" fillId="0" borderId="50" xfId="1" applyFont="1" applyFill="1" applyBorder="1" applyAlignment="1">
      <alignment horizontal="center" vertical="center" wrapText="1"/>
    </xf>
    <xf numFmtId="43" fontId="11" fillId="0" borderId="2" xfId="1" applyFont="1" applyFill="1" applyBorder="1" applyAlignment="1">
      <alignment horizontal="center" vertical="center" wrapText="1"/>
    </xf>
    <xf numFmtId="43" fontId="11" fillId="0" borderId="46" xfId="1" applyFont="1" applyFill="1" applyBorder="1" applyAlignment="1">
      <alignment horizontal="center" vertical="center" wrapText="1"/>
    </xf>
    <xf numFmtId="0" fontId="12" fillId="0" borderId="12" xfId="4" applyFont="1" applyFill="1" applyBorder="1" applyAlignment="1" applyProtection="1">
      <alignment horizontal="justify" vertical="center" wrapText="1"/>
      <protection locked="0"/>
    </xf>
    <xf numFmtId="0" fontId="12" fillId="0" borderId="19" xfId="4" applyFont="1" applyFill="1" applyBorder="1" applyAlignment="1" applyProtection="1">
      <alignment horizontal="justify" vertical="center" wrapText="1"/>
      <protection locked="0"/>
    </xf>
    <xf numFmtId="0" fontId="12" fillId="0" borderId="18" xfId="4" applyFont="1" applyFill="1" applyBorder="1" applyAlignment="1" applyProtection="1">
      <alignment horizontal="justify" vertical="center" wrapText="1"/>
      <protection locked="0"/>
    </xf>
    <xf numFmtId="0" fontId="12" fillId="0" borderId="22" xfId="4" applyFont="1" applyFill="1" applyBorder="1" applyAlignment="1" applyProtection="1">
      <alignment horizontal="justify" vertical="center" wrapText="1"/>
      <protection locked="0"/>
    </xf>
    <xf numFmtId="9" fontId="17" fillId="0" borderId="12" xfId="0" applyNumberFormat="1" applyFont="1" applyFill="1" applyBorder="1" applyAlignment="1" applyProtection="1">
      <alignment horizontal="center" vertical="center" wrapText="1"/>
    </xf>
    <xf numFmtId="9" fontId="17" fillId="0" borderId="18" xfId="0" applyNumberFormat="1" applyFont="1" applyFill="1" applyBorder="1" applyAlignment="1" applyProtection="1">
      <alignment horizontal="center" vertical="center" wrapText="1"/>
    </xf>
    <xf numFmtId="9" fontId="17" fillId="0" borderId="22" xfId="0" applyNumberFormat="1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43" fontId="7" fillId="0" borderId="12" xfId="1" applyFont="1" applyFill="1" applyBorder="1" applyAlignment="1">
      <alignment horizontal="center" vertical="center" wrapText="1"/>
    </xf>
    <xf numFmtId="43" fontId="7" fillId="0" borderId="22" xfId="1" applyFont="1" applyFill="1" applyBorder="1" applyAlignment="1">
      <alignment horizontal="center" vertical="center" wrapText="1"/>
    </xf>
    <xf numFmtId="0" fontId="12" fillId="0" borderId="1" xfId="4" applyFont="1" applyFill="1" applyBorder="1" applyAlignment="1" applyProtection="1">
      <alignment horizontal="left" vertical="center" wrapText="1"/>
      <protection locked="0"/>
    </xf>
    <xf numFmtId="0" fontId="12" fillId="0" borderId="23" xfId="4" applyFont="1" applyFill="1" applyBorder="1" applyAlignment="1" applyProtection="1">
      <alignment horizontal="left" vertical="center" wrapText="1"/>
      <protection locked="0"/>
    </xf>
    <xf numFmtId="9" fontId="7" fillId="0" borderId="12" xfId="0" applyNumberFormat="1" applyFont="1" applyBorder="1" applyAlignment="1">
      <alignment horizontal="center" vertical="center" wrapText="1"/>
    </xf>
    <xf numFmtId="9" fontId="12" fillId="0" borderId="12" xfId="0" applyNumberFormat="1" applyFont="1" applyBorder="1" applyAlignment="1">
      <alignment horizontal="center" vertical="center" wrapText="1"/>
    </xf>
    <xf numFmtId="9" fontId="7" fillId="0" borderId="19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12" xfId="0" applyNumberFormat="1" applyFont="1" applyBorder="1" applyAlignment="1">
      <alignment horizontal="center" vertical="center"/>
    </xf>
    <xf numFmtId="0" fontId="7" fillId="0" borderId="18" xfId="4" applyFont="1" applyFill="1" applyBorder="1" applyAlignment="1" applyProtection="1">
      <alignment horizontal="center" vertical="center" wrapText="1"/>
      <protection locked="0"/>
    </xf>
    <xf numFmtId="0" fontId="7" fillId="0" borderId="22" xfId="4" applyFont="1" applyFill="1" applyBorder="1" applyAlignment="1" applyProtection="1">
      <alignment horizontal="center" vertical="center" wrapText="1"/>
      <protection locked="0"/>
    </xf>
    <xf numFmtId="0" fontId="13" fillId="6" borderId="22" xfId="0" applyFont="1" applyFill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</cellXfs>
  <cellStyles count="7">
    <cellStyle name="Hipervínculo" xfId="4" builtinId="8"/>
    <cellStyle name="Millares" xfId="1" builtinId="3"/>
    <cellStyle name="Millares 2" xfId="3" xr:uid="{00000000-0005-0000-0000-000002000000}"/>
    <cellStyle name="Moneda" xfId="5" builtinId="4"/>
    <cellStyle name="Neutral" xfId="6" builtinId="2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2"/>
  <sheetViews>
    <sheetView tabSelected="1" topLeftCell="B605" zoomScale="70" zoomScaleNormal="70" zoomScaleSheetLayoutView="70" zoomScalePageLayoutView="50" workbookViewId="0">
      <selection activeCell="E608" sqref="E608"/>
    </sheetView>
  </sheetViews>
  <sheetFormatPr baseColWidth="10" defaultRowHeight="15"/>
  <cols>
    <col min="1" max="1" width="31.5703125" style="9" customWidth="1"/>
    <col min="2" max="2" width="25.85546875" customWidth="1"/>
    <col min="3" max="3" width="17.5703125" customWidth="1"/>
    <col min="4" max="4" width="31" customWidth="1"/>
    <col min="5" max="5" width="25.5703125" customWidth="1"/>
    <col min="6" max="6" width="16.28515625" customWidth="1"/>
    <col min="7" max="7" width="17.28515625" customWidth="1"/>
    <col min="8" max="8" width="11.42578125" customWidth="1"/>
    <col min="9" max="9" width="11.5703125" customWidth="1"/>
    <col min="10" max="10" width="16.42578125" customWidth="1"/>
    <col min="11" max="11" width="18.85546875" customWidth="1"/>
    <col min="12" max="12" width="16.85546875" customWidth="1"/>
    <col min="13" max="13" width="14.5703125" bestFit="1" customWidth="1"/>
  </cols>
  <sheetData>
    <row r="1" spans="1:13" ht="15.75" thickBot="1"/>
    <row r="2" spans="1:13">
      <c r="A2" s="1174" t="s">
        <v>0</v>
      </c>
      <c r="B2" s="1175"/>
      <c r="C2" s="1"/>
      <c r="D2" s="1"/>
      <c r="E2" s="1"/>
      <c r="F2" s="3"/>
      <c r="G2" s="1"/>
      <c r="H2" s="2"/>
      <c r="I2" s="2"/>
      <c r="J2" s="2"/>
      <c r="K2" s="2"/>
      <c r="L2" s="25" t="s">
        <v>375</v>
      </c>
      <c r="M2" s="9"/>
    </row>
    <row r="3" spans="1:13">
      <c r="A3" s="10" t="s">
        <v>1</v>
      </c>
      <c r="B3" s="262" t="s">
        <v>2</v>
      </c>
      <c r="C3" s="1"/>
      <c r="D3" s="1"/>
      <c r="E3" s="1"/>
      <c r="F3" s="3"/>
      <c r="G3" s="1"/>
      <c r="H3" s="2"/>
      <c r="I3" s="2"/>
      <c r="J3" s="2"/>
      <c r="K3" s="2"/>
      <c r="L3" s="25" t="s">
        <v>376</v>
      </c>
      <c r="M3" s="9"/>
    </row>
    <row r="4" spans="1:13" ht="15.75">
      <c r="A4" s="11" t="s">
        <v>182</v>
      </c>
      <c r="B4" s="263" t="s">
        <v>3</v>
      </c>
      <c r="C4" s="1151" t="s">
        <v>156</v>
      </c>
      <c r="D4" s="1152"/>
      <c r="E4" s="1152"/>
      <c r="F4" s="1152"/>
      <c r="G4" s="1152"/>
      <c r="H4" s="1152"/>
      <c r="I4" s="1152"/>
      <c r="J4" s="1152"/>
      <c r="K4" s="1152"/>
      <c r="L4" s="25" t="s">
        <v>377</v>
      </c>
      <c r="M4" s="9"/>
    </row>
    <row r="5" spans="1:13">
      <c r="A5" s="11" t="s">
        <v>180</v>
      </c>
      <c r="B5" s="264" t="s">
        <v>4</v>
      </c>
      <c r="C5" s="1153" t="s">
        <v>356</v>
      </c>
      <c r="D5" s="1154"/>
      <c r="E5" s="1154"/>
      <c r="F5" s="1154"/>
      <c r="G5" s="1154"/>
      <c r="H5" s="1154"/>
      <c r="I5" s="1154"/>
      <c r="J5" s="1154"/>
      <c r="K5" s="1154"/>
      <c r="L5" s="25" t="s">
        <v>378</v>
      </c>
      <c r="M5" s="9"/>
    </row>
    <row r="6" spans="1:13" ht="15.75" thickBot="1">
      <c r="A6" s="12" t="s">
        <v>181</v>
      </c>
      <c r="B6" s="265" t="s">
        <v>5</v>
      </c>
      <c r="C6" s="1"/>
      <c r="D6" s="1"/>
      <c r="E6" s="1"/>
      <c r="F6" s="3"/>
      <c r="G6" s="1"/>
      <c r="H6" s="2"/>
      <c r="I6" s="2"/>
      <c r="J6" s="2"/>
      <c r="K6" s="2"/>
      <c r="L6" s="25" t="s">
        <v>379</v>
      </c>
      <c r="M6" s="9"/>
    </row>
    <row r="7" spans="1:13">
      <c r="A7" s="13"/>
      <c r="B7" s="1"/>
      <c r="C7" s="1"/>
      <c r="D7" s="1"/>
      <c r="E7" s="1"/>
      <c r="F7" s="1"/>
      <c r="G7" s="1"/>
      <c r="H7" s="2"/>
      <c r="I7" s="2"/>
      <c r="J7" s="2"/>
      <c r="K7" s="2"/>
      <c r="L7" s="13" t="s">
        <v>380</v>
      </c>
      <c r="M7" s="9"/>
    </row>
    <row r="8" spans="1:13">
      <c r="A8" s="13"/>
      <c r="B8" s="1"/>
      <c r="C8" s="1"/>
      <c r="D8" s="1"/>
      <c r="E8" s="1"/>
      <c r="F8" s="1"/>
      <c r="G8" s="1"/>
      <c r="H8" s="2"/>
      <c r="I8" s="2"/>
      <c r="J8" s="2"/>
      <c r="K8" s="2"/>
      <c r="L8" s="13" t="s">
        <v>381</v>
      </c>
      <c r="M8" s="9"/>
    </row>
    <row r="9" spans="1:13" ht="15.75" thickBot="1">
      <c r="A9" s="1176" t="s">
        <v>6</v>
      </c>
      <c r="B9" s="1176"/>
      <c r="C9" s="1176"/>
      <c r="D9" s="1176"/>
      <c r="E9" s="1176"/>
      <c r="F9" s="1176"/>
      <c r="G9" s="1176"/>
      <c r="H9" s="1176"/>
      <c r="I9" s="1176"/>
      <c r="J9" s="1176"/>
      <c r="K9" s="1176"/>
      <c r="L9" s="1176"/>
      <c r="M9" s="1176"/>
    </row>
    <row r="10" spans="1:13" ht="15" customHeight="1">
      <c r="A10" s="14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7.25" customHeight="1" thickBot="1">
      <c r="A11" s="15" t="s">
        <v>143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s="9" customFormat="1" ht="23.25" customHeight="1">
      <c r="A12" s="1177" t="s">
        <v>8</v>
      </c>
      <c r="B12" s="558" t="s">
        <v>9</v>
      </c>
      <c r="C12" s="556" t="s">
        <v>10</v>
      </c>
      <c r="D12" s="555" t="s">
        <v>11</v>
      </c>
      <c r="E12" s="555" t="s">
        <v>12</v>
      </c>
      <c r="F12" s="555" t="s">
        <v>13</v>
      </c>
      <c r="G12" s="555" t="s">
        <v>14</v>
      </c>
      <c r="H12" s="1056" t="s">
        <v>15</v>
      </c>
      <c r="I12" s="1142"/>
      <c r="J12" s="1056" t="s">
        <v>16</v>
      </c>
      <c r="K12" s="1057"/>
      <c r="L12" s="1142"/>
      <c r="M12" s="601" t="s">
        <v>17</v>
      </c>
    </row>
    <row r="13" spans="1:13" s="9" customFormat="1" ht="30.95" customHeight="1" thickBot="1">
      <c r="A13" s="1178"/>
      <c r="B13" s="1155"/>
      <c r="C13" s="1114"/>
      <c r="D13" s="1113"/>
      <c r="E13" s="1113"/>
      <c r="F13" s="1113"/>
      <c r="G13" s="1113"/>
      <c r="H13" s="27" t="s">
        <v>189</v>
      </c>
      <c r="I13" s="28" t="s">
        <v>190</v>
      </c>
      <c r="J13" s="29" t="s">
        <v>18</v>
      </c>
      <c r="K13" s="30" t="s">
        <v>19</v>
      </c>
      <c r="L13" s="30" t="s">
        <v>20</v>
      </c>
      <c r="M13" s="1110"/>
    </row>
    <row r="14" spans="1:13" s="9" customFormat="1" ht="36.6" customHeight="1">
      <c r="A14" s="841" t="s">
        <v>357</v>
      </c>
      <c r="B14" s="845" t="s">
        <v>358</v>
      </c>
      <c r="C14" s="783" t="s">
        <v>359</v>
      </c>
      <c r="D14" s="31" t="s">
        <v>360</v>
      </c>
      <c r="E14" s="32" t="s">
        <v>361</v>
      </c>
      <c r="F14" s="33">
        <v>0.1</v>
      </c>
      <c r="G14" s="33" t="s">
        <v>362</v>
      </c>
      <c r="H14" s="34">
        <v>44585</v>
      </c>
      <c r="I14" s="34">
        <v>44286</v>
      </c>
      <c r="J14" s="35" t="s">
        <v>27</v>
      </c>
      <c r="K14" s="36" t="s">
        <v>28</v>
      </c>
      <c r="L14" s="37"/>
      <c r="M14" s="1139">
        <f>SUM(L16+L17)</f>
        <v>1230000</v>
      </c>
    </row>
    <row r="15" spans="1:13" s="9" customFormat="1" ht="75.95" customHeight="1">
      <c r="A15" s="884"/>
      <c r="B15" s="1138"/>
      <c r="C15" s="784"/>
      <c r="D15" s="38" t="s">
        <v>363</v>
      </c>
      <c r="E15" s="39" t="s">
        <v>364</v>
      </c>
      <c r="F15" s="40">
        <v>0.15</v>
      </c>
      <c r="G15" s="40" t="s">
        <v>362</v>
      </c>
      <c r="H15" s="41">
        <v>44287</v>
      </c>
      <c r="I15" s="41">
        <v>44316</v>
      </c>
      <c r="J15" s="42" t="s">
        <v>27</v>
      </c>
      <c r="K15" s="43" t="s">
        <v>28</v>
      </c>
      <c r="L15" s="44" t="s">
        <v>27</v>
      </c>
      <c r="M15" s="1140"/>
    </row>
    <row r="16" spans="1:13" s="9" customFormat="1" ht="42.75">
      <c r="A16" s="884"/>
      <c r="B16" s="1138"/>
      <c r="C16" s="784"/>
      <c r="D16" s="38" t="s">
        <v>365</v>
      </c>
      <c r="E16" s="39" t="s">
        <v>366</v>
      </c>
      <c r="F16" s="40">
        <v>0.4</v>
      </c>
      <c r="G16" s="40" t="s">
        <v>362</v>
      </c>
      <c r="H16" s="45">
        <v>44682</v>
      </c>
      <c r="I16" s="45">
        <v>44439</v>
      </c>
      <c r="J16" s="45" t="s">
        <v>27</v>
      </c>
      <c r="K16" s="43" t="s">
        <v>367</v>
      </c>
      <c r="L16" s="46">
        <v>1180000</v>
      </c>
      <c r="M16" s="1140"/>
    </row>
    <row r="17" spans="1:17" s="9" customFormat="1" ht="34.5" customHeight="1" thickBot="1">
      <c r="A17" s="842"/>
      <c r="B17" s="846"/>
      <c r="C17" s="785"/>
      <c r="D17" s="47" t="s">
        <v>368</v>
      </c>
      <c r="E17" s="48" t="s">
        <v>369</v>
      </c>
      <c r="F17" s="49">
        <v>0.35</v>
      </c>
      <c r="G17" s="50" t="s">
        <v>370</v>
      </c>
      <c r="H17" s="51">
        <v>44317</v>
      </c>
      <c r="I17" s="51">
        <v>44439</v>
      </c>
      <c r="J17" s="51" t="s">
        <v>24</v>
      </c>
      <c r="K17" s="50" t="s">
        <v>371</v>
      </c>
      <c r="L17" s="52">
        <v>50000</v>
      </c>
      <c r="M17" s="1141"/>
    </row>
    <row r="18" spans="1:17" s="9" customFormat="1" ht="14.25">
      <c r="A18" s="1021" t="s">
        <v>372</v>
      </c>
      <c r="B18" s="588" t="s">
        <v>184</v>
      </c>
      <c r="C18" s="588">
        <v>4</v>
      </c>
      <c r="D18" s="1132" t="s">
        <v>188</v>
      </c>
      <c r="E18" s="1135" t="s">
        <v>185</v>
      </c>
      <c r="F18" s="269">
        <v>0.22500000000000001</v>
      </c>
      <c r="G18" s="1122" t="s">
        <v>26</v>
      </c>
      <c r="H18" s="53">
        <v>44564</v>
      </c>
      <c r="I18" s="53">
        <v>44659</v>
      </c>
      <c r="J18" s="1101" t="s">
        <v>27</v>
      </c>
      <c r="K18" s="1101" t="s">
        <v>28</v>
      </c>
      <c r="L18" s="1101" t="s">
        <v>27</v>
      </c>
      <c r="M18" s="1119" t="s">
        <v>27</v>
      </c>
    </row>
    <row r="19" spans="1:17" s="9" customFormat="1" ht="15" customHeight="1">
      <c r="A19" s="892"/>
      <c r="B19" s="542"/>
      <c r="C19" s="542"/>
      <c r="D19" s="1133"/>
      <c r="E19" s="1136"/>
      <c r="F19" s="54">
        <v>0.22500000000000001</v>
      </c>
      <c r="G19" s="727"/>
      <c r="H19" s="55">
        <v>44662</v>
      </c>
      <c r="I19" s="55">
        <v>44750</v>
      </c>
      <c r="J19" s="1102"/>
      <c r="K19" s="1102"/>
      <c r="L19" s="1102"/>
      <c r="M19" s="1120"/>
    </row>
    <row r="20" spans="1:17" s="9" customFormat="1" ht="14.25">
      <c r="A20" s="892"/>
      <c r="B20" s="542"/>
      <c r="C20" s="542"/>
      <c r="D20" s="1133"/>
      <c r="E20" s="1136"/>
      <c r="F20" s="54">
        <v>0.22500000000000001</v>
      </c>
      <c r="G20" s="727"/>
      <c r="H20" s="55">
        <v>44753</v>
      </c>
      <c r="I20" s="55">
        <v>44841</v>
      </c>
      <c r="J20" s="1102"/>
      <c r="K20" s="1102"/>
      <c r="L20" s="1102"/>
      <c r="M20" s="1120"/>
    </row>
    <row r="21" spans="1:17" s="9" customFormat="1" ht="14.25">
      <c r="A21" s="892"/>
      <c r="B21" s="542"/>
      <c r="C21" s="542"/>
      <c r="D21" s="1133"/>
      <c r="E21" s="1137"/>
      <c r="F21" s="54">
        <v>0.22500000000000001</v>
      </c>
      <c r="G21" s="634"/>
      <c r="H21" s="55">
        <v>44844</v>
      </c>
      <c r="I21" s="55">
        <v>44932</v>
      </c>
      <c r="J21" s="1102"/>
      <c r="K21" s="1102"/>
      <c r="L21" s="1102"/>
      <c r="M21" s="1120"/>
      <c r="N21" s="56"/>
      <c r="O21" s="56"/>
      <c r="P21" s="56"/>
      <c r="Q21" s="56"/>
    </row>
    <row r="22" spans="1:17" s="9" customFormat="1" ht="15" customHeight="1">
      <c r="A22" s="892"/>
      <c r="B22" s="542"/>
      <c r="C22" s="542"/>
      <c r="D22" s="1133"/>
      <c r="E22" s="57" t="s">
        <v>186</v>
      </c>
      <c r="F22" s="54">
        <v>0.05</v>
      </c>
      <c r="G22" s="58" t="s">
        <v>21</v>
      </c>
      <c r="H22" s="55">
        <v>44564</v>
      </c>
      <c r="I22" s="55">
        <v>44932</v>
      </c>
      <c r="J22" s="1102"/>
      <c r="K22" s="1102"/>
      <c r="L22" s="1102"/>
      <c r="M22" s="1120"/>
    </row>
    <row r="23" spans="1:17" s="9" customFormat="1" ht="36.950000000000003" customHeight="1" thickBot="1">
      <c r="A23" s="893"/>
      <c r="B23" s="543"/>
      <c r="C23" s="543"/>
      <c r="D23" s="1134"/>
      <c r="E23" s="268" t="s">
        <v>187</v>
      </c>
      <c r="F23" s="60">
        <v>0.05</v>
      </c>
      <c r="G23" s="61" t="s">
        <v>103</v>
      </c>
      <c r="H23" s="62">
        <v>44659</v>
      </c>
      <c r="I23" s="62">
        <v>44932</v>
      </c>
      <c r="J23" s="1103"/>
      <c r="K23" s="1103"/>
      <c r="L23" s="1103"/>
      <c r="M23" s="1121"/>
    </row>
    <row r="24" spans="1:17" s="9" customFormat="1" ht="15.75" customHeight="1" thickBot="1">
      <c r="A24" s="283" t="s">
        <v>143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95"/>
    </row>
    <row r="25" spans="1:17" s="9" customFormat="1" ht="14.25">
      <c r="A25" s="907" t="s">
        <v>191</v>
      </c>
      <c r="B25" s="1122" t="s">
        <v>192</v>
      </c>
      <c r="C25" s="1122">
        <v>4</v>
      </c>
      <c r="D25" s="1123" t="s">
        <v>193</v>
      </c>
      <c r="E25" s="1126" t="s">
        <v>194</v>
      </c>
      <c r="F25" s="269">
        <v>0.22500000000000001</v>
      </c>
      <c r="G25" s="1122" t="s">
        <v>26</v>
      </c>
      <c r="H25" s="53">
        <v>44564</v>
      </c>
      <c r="I25" s="53">
        <v>44659</v>
      </c>
      <c r="J25" s="739" t="s">
        <v>27</v>
      </c>
      <c r="K25" s="739" t="s">
        <v>28</v>
      </c>
      <c r="L25" s="739" t="s">
        <v>27</v>
      </c>
      <c r="M25" s="1129" t="s">
        <v>27</v>
      </c>
    </row>
    <row r="26" spans="1:17" s="9" customFormat="1" ht="15" customHeight="1">
      <c r="A26" s="874"/>
      <c r="B26" s="727"/>
      <c r="C26" s="727"/>
      <c r="D26" s="1124"/>
      <c r="E26" s="1127"/>
      <c r="F26" s="54">
        <v>0.22500000000000001</v>
      </c>
      <c r="G26" s="727"/>
      <c r="H26" s="55">
        <v>44662</v>
      </c>
      <c r="I26" s="55">
        <v>44750</v>
      </c>
      <c r="J26" s="740"/>
      <c r="K26" s="740"/>
      <c r="L26" s="740"/>
      <c r="M26" s="1130"/>
    </row>
    <row r="27" spans="1:17" s="9" customFormat="1" ht="13.5" customHeight="1">
      <c r="A27" s="874"/>
      <c r="B27" s="727"/>
      <c r="C27" s="727"/>
      <c r="D27" s="1124"/>
      <c r="E27" s="1127"/>
      <c r="F27" s="54">
        <v>0.22500000000000001</v>
      </c>
      <c r="G27" s="727"/>
      <c r="H27" s="55">
        <v>44753</v>
      </c>
      <c r="I27" s="55">
        <v>44841</v>
      </c>
      <c r="J27" s="740"/>
      <c r="K27" s="740"/>
      <c r="L27" s="740"/>
      <c r="M27" s="1130"/>
    </row>
    <row r="28" spans="1:17" s="9" customFormat="1" ht="15" customHeight="1">
      <c r="A28" s="874"/>
      <c r="B28" s="727"/>
      <c r="C28" s="727"/>
      <c r="D28" s="1124"/>
      <c r="E28" s="1128"/>
      <c r="F28" s="54">
        <v>0.22500000000000001</v>
      </c>
      <c r="G28" s="634"/>
      <c r="H28" s="55">
        <v>44844</v>
      </c>
      <c r="I28" s="55">
        <v>44932</v>
      </c>
      <c r="J28" s="740"/>
      <c r="K28" s="740"/>
      <c r="L28" s="740"/>
      <c r="M28" s="1130"/>
    </row>
    <row r="29" spans="1:17" s="9" customFormat="1" ht="20.25" customHeight="1">
      <c r="A29" s="874"/>
      <c r="B29" s="727"/>
      <c r="C29" s="727"/>
      <c r="D29" s="1124"/>
      <c r="E29" s="57" t="s">
        <v>186</v>
      </c>
      <c r="F29" s="54">
        <v>0.05</v>
      </c>
      <c r="G29" s="58" t="s">
        <v>21</v>
      </c>
      <c r="H29" s="55">
        <v>44564</v>
      </c>
      <c r="I29" s="55">
        <v>44932</v>
      </c>
      <c r="J29" s="740"/>
      <c r="K29" s="740"/>
      <c r="L29" s="740"/>
      <c r="M29" s="1130"/>
    </row>
    <row r="30" spans="1:17" s="9" customFormat="1" ht="37.5" customHeight="1" thickBot="1">
      <c r="A30" s="875"/>
      <c r="B30" s="966"/>
      <c r="C30" s="966"/>
      <c r="D30" s="1125"/>
      <c r="E30" s="268" t="s">
        <v>187</v>
      </c>
      <c r="F30" s="60">
        <v>0.05</v>
      </c>
      <c r="G30" s="61" t="s">
        <v>103</v>
      </c>
      <c r="H30" s="62">
        <v>44659</v>
      </c>
      <c r="I30" s="62">
        <v>44932</v>
      </c>
      <c r="J30" s="876"/>
      <c r="K30" s="876"/>
      <c r="L30" s="876"/>
      <c r="M30" s="1131"/>
    </row>
    <row r="31" spans="1:17" s="9" customFormat="1" ht="15.75" thickBot="1">
      <c r="A31" s="286" t="s">
        <v>29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7"/>
    </row>
    <row r="32" spans="1:17" s="9" customFormat="1" ht="14.25">
      <c r="A32" s="1072" t="s">
        <v>195</v>
      </c>
      <c r="B32" s="769" t="s">
        <v>196</v>
      </c>
      <c r="C32" s="1092">
        <v>6</v>
      </c>
      <c r="D32" s="1115" t="s">
        <v>197</v>
      </c>
      <c r="E32" s="655" t="s">
        <v>30</v>
      </c>
      <c r="F32" s="1118">
        <v>0.5</v>
      </c>
      <c r="G32" s="988" t="s">
        <v>31</v>
      </c>
      <c r="H32" s="41">
        <v>44564</v>
      </c>
      <c r="I32" s="41">
        <v>44620</v>
      </c>
      <c r="J32" s="1095" t="s">
        <v>27</v>
      </c>
      <c r="K32" s="1098" t="s">
        <v>28</v>
      </c>
      <c r="L32" s="1101" t="s">
        <v>27</v>
      </c>
      <c r="M32" s="1104" t="s">
        <v>27</v>
      </c>
    </row>
    <row r="33" spans="1:13" s="9" customFormat="1" ht="14.25">
      <c r="A33" s="1073"/>
      <c r="B33" s="568"/>
      <c r="C33" s="1093"/>
      <c r="D33" s="1116"/>
      <c r="E33" s="655"/>
      <c r="F33" s="1118"/>
      <c r="G33" s="577"/>
      <c r="H33" s="41">
        <v>44621</v>
      </c>
      <c r="I33" s="41">
        <v>44681</v>
      </c>
      <c r="J33" s="1096"/>
      <c r="K33" s="1099"/>
      <c r="L33" s="1102"/>
      <c r="M33" s="1105"/>
    </row>
    <row r="34" spans="1:13" s="9" customFormat="1" ht="14.25">
      <c r="A34" s="1073"/>
      <c r="B34" s="568"/>
      <c r="C34" s="1093"/>
      <c r="D34" s="1116"/>
      <c r="E34" s="655"/>
      <c r="F34" s="1118"/>
      <c r="G34" s="577"/>
      <c r="H34" s="41">
        <v>44682</v>
      </c>
      <c r="I34" s="41">
        <v>44742</v>
      </c>
      <c r="J34" s="1096"/>
      <c r="K34" s="1099"/>
      <c r="L34" s="1102"/>
      <c r="M34" s="1105"/>
    </row>
    <row r="35" spans="1:13" s="9" customFormat="1" ht="14.25">
      <c r="A35" s="1073"/>
      <c r="B35" s="568"/>
      <c r="C35" s="1093"/>
      <c r="D35" s="1116"/>
      <c r="E35" s="655"/>
      <c r="F35" s="1118"/>
      <c r="G35" s="577"/>
      <c r="H35" s="41">
        <v>44743</v>
      </c>
      <c r="I35" s="41">
        <v>44804</v>
      </c>
      <c r="J35" s="1096"/>
      <c r="K35" s="1099"/>
      <c r="L35" s="1102"/>
      <c r="M35" s="1105"/>
    </row>
    <row r="36" spans="1:13" s="9" customFormat="1" ht="14.25">
      <c r="A36" s="1073"/>
      <c r="B36" s="568"/>
      <c r="C36" s="1093"/>
      <c r="D36" s="1116"/>
      <c r="E36" s="655"/>
      <c r="F36" s="1118"/>
      <c r="G36" s="577"/>
      <c r="H36" s="41">
        <v>44805</v>
      </c>
      <c r="I36" s="41">
        <v>44864</v>
      </c>
      <c r="J36" s="1096"/>
      <c r="K36" s="1099"/>
      <c r="L36" s="1102"/>
      <c r="M36" s="1105"/>
    </row>
    <row r="37" spans="1:13" s="9" customFormat="1" ht="14.25">
      <c r="A37" s="1073"/>
      <c r="B37" s="568"/>
      <c r="C37" s="1093"/>
      <c r="D37" s="1117"/>
      <c r="E37" s="655"/>
      <c r="F37" s="1118"/>
      <c r="G37" s="577"/>
      <c r="H37" s="41">
        <v>44866</v>
      </c>
      <c r="I37" s="41">
        <v>44925</v>
      </c>
      <c r="J37" s="1096"/>
      <c r="K37" s="1099"/>
      <c r="L37" s="1102"/>
      <c r="M37" s="1105"/>
    </row>
    <row r="38" spans="1:13" s="9" customFormat="1" ht="57.75" thickBot="1">
      <c r="A38" s="1074"/>
      <c r="B38" s="569"/>
      <c r="C38" s="1094"/>
      <c r="D38" s="139" t="s">
        <v>198</v>
      </c>
      <c r="E38" s="86" t="s">
        <v>32</v>
      </c>
      <c r="F38" s="67">
        <v>0.5</v>
      </c>
      <c r="G38" s="578"/>
      <c r="H38" s="275">
        <v>44564</v>
      </c>
      <c r="I38" s="275">
        <v>44925</v>
      </c>
      <c r="J38" s="1097"/>
      <c r="K38" s="1100"/>
      <c r="L38" s="1103"/>
      <c r="M38" s="1106"/>
    </row>
    <row r="39" spans="1:13" s="9" customFormat="1">
      <c r="A39" s="17"/>
      <c r="B39" s="93"/>
      <c r="C39" s="381"/>
      <c r="D39" s="524"/>
      <c r="E39" s="24"/>
      <c r="F39" s="384"/>
      <c r="G39" s="95"/>
      <c r="H39" s="197"/>
      <c r="I39" s="197"/>
      <c r="J39" s="182"/>
      <c r="K39" s="95"/>
      <c r="L39" s="56"/>
      <c r="M39" s="523"/>
    </row>
    <row r="40" spans="1:13" s="9" customFormat="1">
      <c r="A40" s="17"/>
      <c r="B40" s="93"/>
      <c r="C40" s="381"/>
      <c r="D40" s="524"/>
      <c r="E40" s="24"/>
      <c r="F40" s="384"/>
      <c r="G40" s="95"/>
      <c r="H40" s="197"/>
      <c r="I40" s="197"/>
      <c r="J40" s="182"/>
      <c r="K40" s="95"/>
      <c r="L40" s="56"/>
      <c r="M40" s="523"/>
    </row>
    <row r="41" spans="1:13" s="9" customFormat="1" ht="15.75" thickBot="1">
      <c r="A41" s="16" t="s">
        <v>6</v>
      </c>
      <c r="E41"/>
      <c r="F41"/>
      <c r="G41" s="95"/>
      <c r="H41" s="197"/>
      <c r="I41" s="197"/>
      <c r="J41" s="182"/>
      <c r="K41" s="95"/>
      <c r="L41" s="56"/>
      <c r="M41" s="523"/>
    </row>
    <row r="42" spans="1:13" s="9" customFormat="1" ht="15.75" thickBot="1">
      <c r="A42" s="286" t="s">
        <v>7</v>
      </c>
      <c r="B42" s="525"/>
      <c r="C42" s="525"/>
      <c r="D42" s="525"/>
      <c r="E42" s="525"/>
      <c r="F42" s="525"/>
      <c r="G42" s="526"/>
      <c r="H42" s="527"/>
      <c r="I42" s="527"/>
      <c r="J42" s="528"/>
      <c r="K42" s="526"/>
      <c r="L42" s="529"/>
      <c r="M42" s="530"/>
    </row>
    <row r="43" spans="1:13" s="9" customFormat="1" ht="15.75" thickBot="1">
      <c r="A43" s="286" t="s">
        <v>29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7"/>
    </row>
    <row r="44" spans="1:13" s="9" customFormat="1">
      <c r="A44" s="554" t="s">
        <v>8</v>
      </c>
      <c r="B44" s="555" t="s">
        <v>9</v>
      </c>
      <c r="C44" s="556" t="s">
        <v>10</v>
      </c>
      <c r="D44" s="555" t="s">
        <v>11</v>
      </c>
      <c r="E44" s="555" t="s">
        <v>12</v>
      </c>
      <c r="F44" s="555" t="s">
        <v>13</v>
      </c>
      <c r="G44" s="555" t="s">
        <v>14</v>
      </c>
      <c r="H44" s="1111" t="s">
        <v>15</v>
      </c>
      <c r="I44" s="1112"/>
      <c r="J44" s="26" t="s">
        <v>374</v>
      </c>
      <c r="K44" s="26"/>
      <c r="L44" s="26" t="s">
        <v>373</v>
      </c>
      <c r="M44" s="601" t="s">
        <v>17</v>
      </c>
    </row>
    <row r="45" spans="1:13" s="9" customFormat="1" ht="30.75" thickBot="1">
      <c r="A45" s="1053"/>
      <c r="B45" s="1113"/>
      <c r="C45" s="1114"/>
      <c r="D45" s="1113"/>
      <c r="E45" s="1054"/>
      <c r="F45" s="1054"/>
      <c r="G45" s="1113"/>
      <c r="H45" s="69" t="s">
        <v>189</v>
      </c>
      <c r="I45" s="69" t="s">
        <v>190</v>
      </c>
      <c r="J45" s="29" t="s">
        <v>605</v>
      </c>
      <c r="K45" s="30" t="s">
        <v>19</v>
      </c>
      <c r="L45" s="30" t="s">
        <v>20</v>
      </c>
      <c r="M45" s="1110"/>
    </row>
    <row r="46" spans="1:13" s="9" customFormat="1" ht="45.6" customHeight="1">
      <c r="A46" s="1021" t="s">
        <v>342</v>
      </c>
      <c r="B46" s="769" t="s">
        <v>33</v>
      </c>
      <c r="C46" s="769">
        <v>3</v>
      </c>
      <c r="D46" s="71" t="s">
        <v>343</v>
      </c>
      <c r="E46" s="72" t="s">
        <v>199</v>
      </c>
      <c r="F46" s="73">
        <v>0.2</v>
      </c>
      <c r="G46" s="74" t="s">
        <v>34</v>
      </c>
      <c r="H46" s="288">
        <v>44599</v>
      </c>
      <c r="I46" s="288">
        <v>44613</v>
      </c>
      <c r="J46" s="224" t="s">
        <v>35</v>
      </c>
      <c r="K46" s="74" t="s">
        <v>36</v>
      </c>
      <c r="L46" s="75">
        <v>19735</v>
      </c>
      <c r="M46" s="1180"/>
    </row>
    <row r="47" spans="1:13" s="9" customFormat="1" ht="28.5">
      <c r="A47" s="892"/>
      <c r="B47" s="568"/>
      <c r="C47" s="568"/>
      <c r="D47" s="76" t="s">
        <v>344</v>
      </c>
      <c r="E47" s="77" t="s">
        <v>200</v>
      </c>
      <c r="F47" s="78">
        <v>0.2</v>
      </c>
      <c r="G47" s="65" t="s">
        <v>37</v>
      </c>
      <c r="H47" s="144">
        <v>44614</v>
      </c>
      <c r="I47" s="144">
        <v>44617</v>
      </c>
      <c r="J47" s="79" t="s">
        <v>22</v>
      </c>
      <c r="K47" s="80" t="s">
        <v>23</v>
      </c>
      <c r="L47" s="81">
        <v>0</v>
      </c>
      <c r="M47" s="1181"/>
    </row>
    <row r="48" spans="1:13" s="9" customFormat="1" ht="51.6" customHeight="1">
      <c r="A48" s="892"/>
      <c r="B48" s="568"/>
      <c r="C48" s="568"/>
      <c r="D48" s="76" t="s">
        <v>345</v>
      </c>
      <c r="E48" s="77" t="s">
        <v>38</v>
      </c>
      <c r="F48" s="78">
        <v>0.2</v>
      </c>
      <c r="G48" s="65" t="s">
        <v>39</v>
      </c>
      <c r="H48" s="144">
        <v>44652</v>
      </c>
      <c r="I48" s="144">
        <v>44681</v>
      </c>
      <c r="J48" s="79" t="s">
        <v>24</v>
      </c>
      <c r="K48" s="65" t="s">
        <v>25</v>
      </c>
      <c r="L48" s="82">
        <v>21800</v>
      </c>
      <c r="M48" s="1181"/>
    </row>
    <row r="49" spans="1:13" s="9" customFormat="1" ht="26.25" customHeight="1">
      <c r="A49" s="892"/>
      <c r="B49" s="568"/>
      <c r="C49" s="568"/>
      <c r="D49" s="1202" t="s">
        <v>346</v>
      </c>
      <c r="E49" s="83" t="s">
        <v>40</v>
      </c>
      <c r="F49" s="1183">
        <v>0.4</v>
      </c>
      <c r="G49" s="1185" t="s">
        <v>26</v>
      </c>
      <c r="H49" s="1107">
        <v>44718</v>
      </c>
      <c r="I49" s="1107">
        <v>44875</v>
      </c>
      <c r="J49" s="79" t="s">
        <v>41</v>
      </c>
      <c r="K49" s="65" t="s">
        <v>42</v>
      </c>
      <c r="L49" s="84">
        <v>2000</v>
      </c>
      <c r="M49" s="1181"/>
    </row>
    <row r="50" spans="1:13" s="9" customFormat="1" ht="30" customHeight="1">
      <c r="A50" s="892"/>
      <c r="B50" s="568"/>
      <c r="C50" s="568"/>
      <c r="D50" s="1202"/>
      <c r="E50" s="83" t="s">
        <v>43</v>
      </c>
      <c r="F50" s="1183"/>
      <c r="G50" s="1185"/>
      <c r="H50" s="1108"/>
      <c r="I50" s="1108"/>
      <c r="J50" s="79" t="s">
        <v>41</v>
      </c>
      <c r="K50" s="65" t="s">
        <v>44</v>
      </c>
      <c r="L50" s="84">
        <f>7150*2</f>
        <v>14300</v>
      </c>
      <c r="M50" s="1181"/>
    </row>
    <row r="51" spans="1:13" s="9" customFormat="1" ht="28.5">
      <c r="A51" s="892"/>
      <c r="B51" s="568"/>
      <c r="C51" s="568"/>
      <c r="D51" s="1202"/>
      <c r="E51" s="83" t="s">
        <v>45</v>
      </c>
      <c r="F51" s="1183"/>
      <c r="G51" s="1185"/>
      <c r="H51" s="1108"/>
      <c r="I51" s="1108"/>
      <c r="J51" s="85" t="s">
        <v>46</v>
      </c>
      <c r="K51" s="65" t="s">
        <v>47</v>
      </c>
      <c r="L51" s="84">
        <f>5400*2</f>
        <v>10800</v>
      </c>
      <c r="M51" s="1181"/>
    </row>
    <row r="52" spans="1:13" s="9" customFormat="1" ht="38.450000000000003" customHeight="1" thickBot="1">
      <c r="A52" s="893"/>
      <c r="B52" s="569"/>
      <c r="C52" s="569"/>
      <c r="D52" s="1203"/>
      <c r="E52" s="86" t="s">
        <v>48</v>
      </c>
      <c r="F52" s="1184"/>
      <c r="G52" s="1186"/>
      <c r="H52" s="1109"/>
      <c r="I52" s="1109"/>
      <c r="J52" s="92"/>
      <c r="K52" s="68" t="s">
        <v>49</v>
      </c>
      <c r="L52" s="289">
        <v>65800</v>
      </c>
      <c r="M52" s="1182"/>
    </row>
    <row r="53" spans="1:13" s="9" customFormat="1" ht="60.95" customHeight="1">
      <c r="A53" s="1072" t="s">
        <v>382</v>
      </c>
      <c r="B53" s="769" t="s">
        <v>33</v>
      </c>
      <c r="C53" s="769">
        <v>1</v>
      </c>
      <c r="D53" s="71" t="s">
        <v>347</v>
      </c>
      <c r="E53" s="113" t="s">
        <v>201</v>
      </c>
      <c r="F53" s="73">
        <v>0.2</v>
      </c>
      <c r="G53" s="74" t="s">
        <v>34</v>
      </c>
      <c r="H53" s="293">
        <v>44571</v>
      </c>
      <c r="I53" s="293">
        <v>44575</v>
      </c>
      <c r="J53" s="224" t="s">
        <v>24</v>
      </c>
      <c r="K53" s="74" t="s">
        <v>25</v>
      </c>
      <c r="L53" s="294">
        <v>25070</v>
      </c>
      <c r="M53" s="1086">
        <f>L53+L54+L55</f>
        <v>87070</v>
      </c>
    </row>
    <row r="54" spans="1:13" s="9" customFormat="1" ht="25.5" customHeight="1">
      <c r="A54" s="1073"/>
      <c r="B54" s="568"/>
      <c r="C54" s="568"/>
      <c r="D54" s="76" t="s">
        <v>348</v>
      </c>
      <c r="E54" s="214" t="s">
        <v>202</v>
      </c>
      <c r="F54" s="78">
        <v>0.2</v>
      </c>
      <c r="G54" s="65" t="s">
        <v>26</v>
      </c>
      <c r="H54" s="99">
        <v>44599</v>
      </c>
      <c r="I54" s="99">
        <v>44613</v>
      </c>
      <c r="J54" s="79" t="s">
        <v>41</v>
      </c>
      <c r="K54" s="65" t="s">
        <v>42</v>
      </c>
      <c r="L54" s="290">
        <v>2000</v>
      </c>
      <c r="M54" s="1087"/>
    </row>
    <row r="55" spans="1:13" s="9" customFormat="1" ht="42.75">
      <c r="A55" s="1073"/>
      <c r="B55" s="568"/>
      <c r="C55" s="568"/>
      <c r="D55" s="76" t="s">
        <v>349</v>
      </c>
      <c r="E55" s="214" t="s">
        <v>203</v>
      </c>
      <c r="F55" s="78">
        <v>0.4</v>
      </c>
      <c r="G55" s="65" t="s">
        <v>34</v>
      </c>
      <c r="H55" s="99">
        <v>44684</v>
      </c>
      <c r="I55" s="99">
        <v>44712</v>
      </c>
      <c r="J55" s="671"/>
      <c r="K55" s="1089"/>
      <c r="L55" s="1090">
        <v>60000</v>
      </c>
      <c r="M55" s="1087"/>
    </row>
    <row r="56" spans="1:13" s="9" customFormat="1" thickBot="1">
      <c r="A56" s="1074"/>
      <c r="B56" s="569"/>
      <c r="C56" s="569"/>
      <c r="D56" s="89" t="s">
        <v>350</v>
      </c>
      <c r="E56" s="66" t="s">
        <v>204</v>
      </c>
      <c r="F56" s="90">
        <v>0.3</v>
      </c>
      <c r="G56" s="68" t="s">
        <v>205</v>
      </c>
      <c r="H56" s="91">
        <v>44748</v>
      </c>
      <c r="I56" s="115">
        <v>44792</v>
      </c>
      <c r="J56" s="672"/>
      <c r="K56" s="1002"/>
      <c r="L56" s="1091"/>
      <c r="M56" s="1088"/>
    </row>
    <row r="57" spans="1:13" s="9" customFormat="1" ht="39" customHeight="1">
      <c r="A57" s="1072" t="s">
        <v>383</v>
      </c>
      <c r="B57" s="769" t="s">
        <v>57</v>
      </c>
      <c r="C57" s="769">
        <v>1</v>
      </c>
      <c r="D57" s="76" t="s">
        <v>351</v>
      </c>
      <c r="E57" s="77" t="s">
        <v>50</v>
      </c>
      <c r="F57" s="103">
        <v>0.1</v>
      </c>
      <c r="G57" s="104" t="s">
        <v>26</v>
      </c>
      <c r="H57" s="99">
        <v>44599</v>
      </c>
      <c r="I57" s="99">
        <v>44613</v>
      </c>
      <c r="J57" s="80" t="s">
        <v>35</v>
      </c>
      <c r="K57" s="277" t="s">
        <v>36</v>
      </c>
      <c r="L57" s="102">
        <v>6500</v>
      </c>
      <c r="M57" s="1069">
        <f>L57+L58+L59+L60</f>
        <v>41535</v>
      </c>
    </row>
    <row r="58" spans="1:13" s="9" customFormat="1" ht="51" customHeight="1">
      <c r="A58" s="1073"/>
      <c r="B58" s="568"/>
      <c r="C58" s="568"/>
      <c r="D58" s="76" t="s">
        <v>352</v>
      </c>
      <c r="E58" s="77" t="s">
        <v>53</v>
      </c>
      <c r="F58" s="103">
        <v>0.1</v>
      </c>
      <c r="G58" s="104" t="s">
        <v>37</v>
      </c>
      <c r="H58" s="99">
        <v>44614</v>
      </c>
      <c r="I58" s="99">
        <v>44607</v>
      </c>
      <c r="J58" s="80" t="s">
        <v>24</v>
      </c>
      <c r="K58" s="277" t="s">
        <v>55</v>
      </c>
      <c r="L58" s="102">
        <v>12535</v>
      </c>
      <c r="M58" s="1070"/>
    </row>
    <row r="59" spans="1:13" s="9" customFormat="1" ht="42.75">
      <c r="A59" s="1073"/>
      <c r="B59" s="568"/>
      <c r="C59" s="568"/>
      <c r="D59" s="106" t="s">
        <v>384</v>
      </c>
      <c r="E59" s="77" t="s">
        <v>59</v>
      </c>
      <c r="F59" s="103">
        <v>0.3</v>
      </c>
      <c r="G59" s="104" t="s">
        <v>34</v>
      </c>
      <c r="H59" s="99">
        <v>44684</v>
      </c>
      <c r="I59" s="99">
        <v>44693</v>
      </c>
      <c r="J59" s="80" t="s">
        <v>41</v>
      </c>
      <c r="K59" s="277" t="s">
        <v>42</v>
      </c>
      <c r="L59" s="102">
        <v>600</v>
      </c>
      <c r="M59" s="1070"/>
    </row>
    <row r="60" spans="1:13" s="9" customFormat="1" ht="28.5">
      <c r="A60" s="1073"/>
      <c r="B60" s="568"/>
      <c r="C60" s="568"/>
      <c r="D60" s="76" t="s">
        <v>385</v>
      </c>
      <c r="E60" s="724" t="s">
        <v>60</v>
      </c>
      <c r="F60" s="1080">
        <v>0.5</v>
      </c>
      <c r="G60" s="1082" t="s">
        <v>61</v>
      </c>
      <c r="H60" s="1065">
        <v>44713</v>
      </c>
      <c r="I60" s="1067">
        <v>44742</v>
      </c>
      <c r="J60" s="567"/>
      <c r="K60" s="576" t="s">
        <v>56</v>
      </c>
      <c r="L60" s="1084">
        <v>21900</v>
      </c>
      <c r="M60" s="1070"/>
    </row>
    <row r="61" spans="1:13" s="9" customFormat="1" ht="57.75" thickBot="1">
      <c r="A61" s="1074"/>
      <c r="B61" s="569"/>
      <c r="C61" s="569"/>
      <c r="D61" s="107" t="s">
        <v>386</v>
      </c>
      <c r="E61" s="725"/>
      <c r="F61" s="1081"/>
      <c r="G61" s="1083"/>
      <c r="H61" s="1066"/>
      <c r="I61" s="1068"/>
      <c r="J61" s="569"/>
      <c r="K61" s="578"/>
      <c r="L61" s="1085"/>
      <c r="M61" s="1071"/>
    </row>
    <row r="62" spans="1:13" s="9" customFormat="1" ht="14.25">
      <c r="A62" s="1072" t="s">
        <v>387</v>
      </c>
      <c r="B62" s="769" t="s">
        <v>57</v>
      </c>
      <c r="C62" s="769">
        <v>1</v>
      </c>
      <c r="D62" s="1077" t="s">
        <v>58</v>
      </c>
      <c r="E62" s="1078"/>
      <c r="F62" s="1078"/>
      <c r="G62" s="1078"/>
      <c r="H62" s="1078"/>
      <c r="I62" s="1078"/>
      <c r="J62" s="1078"/>
      <c r="K62" s="1078"/>
      <c r="L62" s="1079"/>
      <c r="M62" s="1187">
        <f>L64+L65+L66+L67</f>
        <v>39635</v>
      </c>
    </row>
    <row r="63" spans="1:13" s="9" customFormat="1" ht="28.5">
      <c r="A63" s="1073"/>
      <c r="B63" s="568"/>
      <c r="C63" s="568"/>
      <c r="D63" s="109" t="s">
        <v>206</v>
      </c>
      <c r="E63" s="110" t="s">
        <v>50</v>
      </c>
      <c r="F63" s="103">
        <v>0.1</v>
      </c>
      <c r="G63" s="104" t="s">
        <v>26</v>
      </c>
      <c r="H63" s="99">
        <v>44599</v>
      </c>
      <c r="I63" s="99">
        <v>44613</v>
      </c>
      <c r="J63" s="88"/>
      <c r="K63" s="105"/>
      <c r="L63" s="111"/>
      <c r="M63" s="1188"/>
    </row>
    <row r="64" spans="1:13" s="9" customFormat="1" ht="40.5" customHeight="1">
      <c r="A64" s="1073"/>
      <c r="B64" s="568"/>
      <c r="C64" s="568"/>
      <c r="D64" s="76" t="s">
        <v>207</v>
      </c>
      <c r="E64" s="110" t="s">
        <v>53</v>
      </c>
      <c r="F64" s="103">
        <v>0.1</v>
      </c>
      <c r="G64" s="104" t="s">
        <v>37</v>
      </c>
      <c r="H64" s="99">
        <v>44614</v>
      </c>
      <c r="I64" s="99">
        <v>44617</v>
      </c>
      <c r="J64" s="80" t="s">
        <v>35</v>
      </c>
      <c r="K64" s="100" t="s">
        <v>36</v>
      </c>
      <c r="L64" s="101">
        <v>6500</v>
      </c>
      <c r="M64" s="1188"/>
    </row>
    <row r="65" spans="1:13" s="9" customFormat="1" ht="32.25" customHeight="1">
      <c r="A65" s="1073"/>
      <c r="B65" s="568"/>
      <c r="C65" s="568"/>
      <c r="D65" s="76" t="s">
        <v>353</v>
      </c>
      <c r="E65" s="110" t="s">
        <v>62</v>
      </c>
      <c r="F65" s="103">
        <v>0.3</v>
      </c>
      <c r="G65" s="104" t="s">
        <v>34</v>
      </c>
      <c r="H65" s="99">
        <v>44733</v>
      </c>
      <c r="I65" s="99">
        <v>44751</v>
      </c>
      <c r="J65" s="80" t="s">
        <v>24</v>
      </c>
      <c r="K65" s="80" t="s">
        <v>55</v>
      </c>
      <c r="L65" s="102">
        <v>12535</v>
      </c>
      <c r="M65" s="1188"/>
    </row>
    <row r="66" spans="1:13" s="9" customFormat="1" ht="18.75" customHeight="1">
      <c r="A66" s="1073"/>
      <c r="B66" s="568"/>
      <c r="C66" s="568"/>
      <c r="D66" s="1190" t="s">
        <v>354</v>
      </c>
      <c r="E66" s="1190" t="s">
        <v>60</v>
      </c>
      <c r="F66" s="1194">
        <v>0.5</v>
      </c>
      <c r="G66" s="1197" t="s">
        <v>61</v>
      </c>
      <c r="H66" s="1075">
        <v>44868</v>
      </c>
      <c r="I66" s="1067">
        <v>44859</v>
      </c>
      <c r="J66" s="567" t="s">
        <v>41</v>
      </c>
      <c r="K66" s="80" t="s">
        <v>42</v>
      </c>
      <c r="L66" s="102">
        <v>600</v>
      </c>
      <c r="M66" s="1188"/>
    </row>
    <row r="67" spans="1:13" s="9" customFormat="1" ht="10.5" customHeight="1">
      <c r="A67" s="1073"/>
      <c r="B67" s="568"/>
      <c r="C67" s="568"/>
      <c r="D67" s="1191"/>
      <c r="E67" s="1192"/>
      <c r="F67" s="1195"/>
      <c r="G67" s="1198"/>
      <c r="H67" s="953"/>
      <c r="I67" s="1076"/>
      <c r="J67" s="568"/>
      <c r="K67" s="576" t="s">
        <v>56</v>
      </c>
      <c r="L67" s="1200">
        <v>20000</v>
      </c>
      <c r="M67" s="1188"/>
    </row>
    <row r="68" spans="1:13" s="9" customFormat="1" ht="50.25" customHeight="1" thickBot="1">
      <c r="A68" s="1074"/>
      <c r="B68" s="569"/>
      <c r="C68" s="569"/>
      <c r="D68" s="112" t="s">
        <v>355</v>
      </c>
      <c r="E68" s="1193"/>
      <c r="F68" s="1196"/>
      <c r="G68" s="1199"/>
      <c r="H68" s="954"/>
      <c r="I68" s="1068"/>
      <c r="J68" s="569"/>
      <c r="K68" s="578"/>
      <c r="L68" s="1201"/>
      <c r="M68" s="1189"/>
    </row>
    <row r="69" spans="1:13" s="9" customFormat="1">
      <c r="A69" s="17"/>
      <c r="B69" s="95"/>
      <c r="C69" s="56"/>
      <c r="D69" s="116"/>
      <c r="E69" s="94"/>
      <c r="F69" s="117"/>
      <c r="G69" s="118"/>
      <c r="H69" s="96"/>
      <c r="I69" s="97"/>
      <c r="J69" s="96"/>
      <c r="K69" s="97"/>
      <c r="L69" s="97"/>
      <c r="M69" s="95"/>
    </row>
    <row r="70" spans="1:13" s="9" customFormat="1" ht="15.75" customHeight="1">
      <c r="A70" s="19"/>
      <c r="B70" s="19"/>
      <c r="C70" s="19"/>
      <c r="D70" s="19"/>
      <c r="E70" s="94"/>
      <c r="F70" s="120"/>
      <c r="G70" s="121"/>
      <c r="H70" s="122"/>
      <c r="I70" s="122"/>
      <c r="J70" s="122"/>
      <c r="K70" s="122"/>
      <c r="L70" s="56"/>
      <c r="M70" s="95"/>
    </row>
    <row r="71" spans="1:13" s="9" customFormat="1" ht="15.75" thickBot="1">
      <c r="A71" s="18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9" customFormat="1">
      <c r="A72" s="1048" t="s">
        <v>63</v>
      </c>
      <c r="B72" s="1049"/>
      <c r="C72" s="1049"/>
      <c r="D72" s="1049"/>
      <c r="E72" s="1049"/>
      <c r="F72" s="1049"/>
      <c r="G72" s="1049"/>
      <c r="H72" s="1049"/>
      <c r="I72" s="1049"/>
      <c r="J72" s="1049"/>
      <c r="K72" s="1049"/>
      <c r="L72" s="1049"/>
      <c r="M72" s="1050"/>
    </row>
    <row r="73" spans="1:13" s="9" customFormat="1">
      <c r="A73" s="1051" t="s">
        <v>64</v>
      </c>
      <c r="B73" s="1052"/>
      <c r="C73" s="1052"/>
      <c r="D73" s="1052"/>
      <c r="E73" s="1052"/>
      <c r="F73" s="1052"/>
      <c r="G73" s="1052"/>
      <c r="H73" s="1052"/>
      <c r="I73" s="1052"/>
      <c r="J73" s="1052"/>
      <c r="K73" s="1052"/>
      <c r="L73" s="1052"/>
      <c r="M73" s="306"/>
    </row>
    <row r="74" spans="1:13" s="9" customFormat="1" ht="20.100000000000001" customHeight="1">
      <c r="A74" s="1053" t="s">
        <v>8</v>
      </c>
      <c r="B74" s="1054" t="s">
        <v>9</v>
      </c>
      <c r="C74" s="1055" t="s">
        <v>10</v>
      </c>
      <c r="D74" s="1054" t="s">
        <v>11</v>
      </c>
      <c r="E74" s="1054" t="s">
        <v>12</v>
      </c>
      <c r="F74" s="1054" t="s">
        <v>13</v>
      </c>
      <c r="G74" s="1054" t="s">
        <v>14</v>
      </c>
      <c r="H74" s="1056" t="s">
        <v>15</v>
      </c>
      <c r="I74" s="1057"/>
      <c r="J74" s="556" t="s">
        <v>16</v>
      </c>
      <c r="K74" s="556"/>
      <c r="L74" s="556"/>
      <c r="M74" s="1058" t="s">
        <v>17</v>
      </c>
    </row>
    <row r="75" spans="1:13" s="9" customFormat="1" ht="45.75" thickBot="1">
      <c r="A75" s="1008"/>
      <c r="B75" s="995"/>
      <c r="C75" s="1010"/>
      <c r="D75" s="995"/>
      <c r="E75" s="995"/>
      <c r="F75" s="995"/>
      <c r="G75" s="995"/>
      <c r="H75" s="27" t="s">
        <v>189</v>
      </c>
      <c r="I75" s="69" t="s">
        <v>190</v>
      </c>
      <c r="J75" s="309" t="s">
        <v>208</v>
      </c>
      <c r="K75" s="252" t="s">
        <v>19</v>
      </c>
      <c r="L75" s="252" t="s">
        <v>402</v>
      </c>
      <c r="M75" s="1058"/>
    </row>
    <row r="76" spans="1:13" s="9" customFormat="1" ht="60.6" customHeight="1">
      <c r="A76" s="892" t="s">
        <v>388</v>
      </c>
      <c r="B76" s="542" t="s">
        <v>389</v>
      </c>
      <c r="C76" s="1035" t="s">
        <v>390</v>
      </c>
      <c r="D76" s="123" t="s">
        <v>391</v>
      </c>
      <c r="E76" s="156" t="s">
        <v>397</v>
      </c>
      <c r="F76" s="217">
        <v>0.4</v>
      </c>
      <c r="G76" s="302" t="s">
        <v>26</v>
      </c>
      <c r="H76" s="1145">
        <v>44563</v>
      </c>
      <c r="I76" s="799">
        <v>44925</v>
      </c>
      <c r="J76" s="162" t="s">
        <v>172</v>
      </c>
      <c r="K76" s="162" t="s">
        <v>179</v>
      </c>
      <c r="L76" s="125">
        <v>600000</v>
      </c>
      <c r="M76" s="1148">
        <f>L76+L79+L80+L81+L82+L83+L84</f>
        <v>3828800</v>
      </c>
    </row>
    <row r="77" spans="1:13" s="9" customFormat="1" ht="44.45" customHeight="1">
      <c r="A77" s="892"/>
      <c r="B77" s="542"/>
      <c r="C77" s="727"/>
      <c r="D77" s="38" t="s">
        <v>392</v>
      </c>
      <c r="E77" s="39" t="s">
        <v>169</v>
      </c>
      <c r="F77" s="303">
        <v>0.1</v>
      </c>
      <c r="G77" s="43" t="s">
        <v>26</v>
      </c>
      <c r="H77" s="1146"/>
      <c r="I77" s="799"/>
      <c r="J77" s="179" t="s">
        <v>27</v>
      </c>
      <c r="K77" s="179" t="s">
        <v>401</v>
      </c>
      <c r="L77" s="307" t="s">
        <v>27</v>
      </c>
      <c r="M77" s="1149"/>
    </row>
    <row r="78" spans="1:13" s="9" customFormat="1" ht="44.25" customHeight="1">
      <c r="A78" s="892"/>
      <c r="B78" s="542"/>
      <c r="C78" s="727"/>
      <c r="D78" s="38" t="s">
        <v>393</v>
      </c>
      <c r="E78" s="39" t="s">
        <v>170</v>
      </c>
      <c r="F78" s="303">
        <v>0.05</v>
      </c>
      <c r="G78" s="43" t="s">
        <v>171</v>
      </c>
      <c r="H78" s="1146"/>
      <c r="I78" s="799"/>
      <c r="J78" s="179" t="s">
        <v>27</v>
      </c>
      <c r="K78" s="179" t="s">
        <v>401</v>
      </c>
      <c r="L78" s="307" t="s">
        <v>27</v>
      </c>
      <c r="M78" s="1149"/>
    </row>
    <row r="79" spans="1:13" s="9" customFormat="1" ht="35.25" customHeight="1">
      <c r="A79" s="892"/>
      <c r="B79" s="542"/>
      <c r="C79" s="727"/>
      <c r="D79" s="127" t="s">
        <v>395</v>
      </c>
      <c r="E79" s="136" t="s">
        <v>209</v>
      </c>
      <c r="F79" s="304">
        <v>0.05</v>
      </c>
      <c r="G79" s="179" t="s">
        <v>34</v>
      </c>
      <c r="H79" s="1146"/>
      <c r="I79" s="799"/>
      <c r="J79" s="179" t="s">
        <v>210</v>
      </c>
      <c r="K79" s="179" t="s">
        <v>211</v>
      </c>
      <c r="L79" s="128">
        <v>2085000</v>
      </c>
      <c r="M79" s="1149"/>
    </row>
    <row r="80" spans="1:13" s="9" customFormat="1" ht="44.25" customHeight="1">
      <c r="A80" s="892"/>
      <c r="B80" s="542"/>
      <c r="C80" s="727"/>
      <c r="D80" s="1059" t="s">
        <v>394</v>
      </c>
      <c r="E80" s="1062" t="s">
        <v>398</v>
      </c>
      <c r="F80" s="1204">
        <v>0.15</v>
      </c>
      <c r="G80" s="541" t="s">
        <v>26</v>
      </c>
      <c r="H80" s="1146"/>
      <c r="I80" s="799"/>
      <c r="J80" s="541" t="s">
        <v>172</v>
      </c>
      <c r="K80" s="179" t="s">
        <v>173</v>
      </c>
      <c r="L80" s="128">
        <v>200000</v>
      </c>
      <c r="M80" s="1149"/>
    </row>
    <row r="81" spans="1:13" s="9" customFormat="1" ht="27.6" customHeight="1">
      <c r="A81" s="892"/>
      <c r="B81" s="542"/>
      <c r="C81" s="727"/>
      <c r="D81" s="1060"/>
      <c r="E81" s="1063"/>
      <c r="F81" s="1017"/>
      <c r="G81" s="542"/>
      <c r="H81" s="1146"/>
      <c r="I81" s="799"/>
      <c r="J81" s="542"/>
      <c r="K81" s="179" t="s">
        <v>174</v>
      </c>
      <c r="L81" s="128">
        <v>88000</v>
      </c>
      <c r="M81" s="1149"/>
    </row>
    <row r="82" spans="1:13" s="9" customFormat="1" ht="23.45" customHeight="1">
      <c r="A82" s="892"/>
      <c r="B82" s="542"/>
      <c r="C82" s="727"/>
      <c r="D82" s="1060"/>
      <c r="E82" s="1063"/>
      <c r="F82" s="1017"/>
      <c r="G82" s="542"/>
      <c r="H82" s="1146"/>
      <c r="I82" s="799"/>
      <c r="J82" s="542"/>
      <c r="K82" s="179" t="s">
        <v>175</v>
      </c>
      <c r="L82" s="128">
        <v>43800</v>
      </c>
      <c r="M82" s="1149"/>
    </row>
    <row r="83" spans="1:13" s="9" customFormat="1" ht="30.95" customHeight="1">
      <c r="A83" s="892"/>
      <c r="B83" s="542"/>
      <c r="C83" s="727"/>
      <c r="D83" s="1061"/>
      <c r="E83" s="1064"/>
      <c r="F83" s="904"/>
      <c r="G83" s="815"/>
      <c r="H83" s="1146"/>
      <c r="I83" s="799"/>
      <c r="J83" s="815"/>
      <c r="K83" s="179" t="s">
        <v>176</v>
      </c>
      <c r="L83" s="128">
        <v>12000</v>
      </c>
      <c r="M83" s="1149"/>
    </row>
    <row r="84" spans="1:13" s="9" customFormat="1" ht="39.950000000000003" customHeight="1">
      <c r="A84" s="892"/>
      <c r="B84" s="542"/>
      <c r="C84" s="727"/>
      <c r="D84" s="39" t="s">
        <v>396</v>
      </c>
      <c r="E84" s="39" t="s">
        <v>177</v>
      </c>
      <c r="F84" s="303">
        <v>0.1</v>
      </c>
      <c r="G84" s="43" t="s">
        <v>178</v>
      </c>
      <c r="H84" s="1146"/>
      <c r="I84" s="799"/>
      <c r="J84" s="179" t="s">
        <v>172</v>
      </c>
      <c r="K84" s="179" t="s">
        <v>179</v>
      </c>
      <c r="L84" s="128">
        <v>800000</v>
      </c>
      <c r="M84" s="1149"/>
    </row>
    <row r="85" spans="1:13" s="9" customFormat="1" ht="39.950000000000003" customHeight="1">
      <c r="A85" s="892"/>
      <c r="B85" s="542"/>
      <c r="C85" s="727"/>
      <c r="D85" s="38" t="s">
        <v>399</v>
      </c>
      <c r="E85" s="39" t="s">
        <v>212</v>
      </c>
      <c r="F85" s="303">
        <v>0.05</v>
      </c>
      <c r="G85" s="43" t="s">
        <v>61</v>
      </c>
      <c r="H85" s="1146"/>
      <c r="I85" s="799"/>
      <c r="J85" s="179" t="s">
        <v>27</v>
      </c>
      <c r="K85" s="179" t="s">
        <v>401</v>
      </c>
      <c r="L85" s="307" t="s">
        <v>27</v>
      </c>
      <c r="M85" s="1149"/>
    </row>
    <row r="86" spans="1:13" s="9" customFormat="1" ht="68.45" customHeight="1" thickBot="1">
      <c r="A86" s="893"/>
      <c r="B86" s="543"/>
      <c r="C86" s="966"/>
      <c r="D86" s="47" t="s">
        <v>400</v>
      </c>
      <c r="E86" s="139" t="s">
        <v>213</v>
      </c>
      <c r="F86" s="49">
        <v>0.1</v>
      </c>
      <c r="G86" s="50" t="s">
        <v>61</v>
      </c>
      <c r="H86" s="1147"/>
      <c r="I86" s="926"/>
      <c r="J86" s="50" t="s">
        <v>27</v>
      </c>
      <c r="K86" s="50" t="s">
        <v>401</v>
      </c>
      <c r="L86" s="308" t="s">
        <v>27</v>
      </c>
      <c r="M86" s="1150"/>
    </row>
    <row r="87" spans="1:13" s="9" customFormat="1" ht="14.25">
      <c r="A87" s="20"/>
      <c r="B87" s="93"/>
      <c r="C87" s="132"/>
      <c r="D87" s="133"/>
      <c r="E87" s="133"/>
      <c r="F87" s="120"/>
      <c r="G87" s="134"/>
      <c r="H87" s="122"/>
      <c r="I87" s="122"/>
      <c r="J87" s="122"/>
      <c r="K87" s="56"/>
      <c r="L87" s="135"/>
      <c r="M87" s="135"/>
    </row>
    <row r="88" spans="1:13" s="9" customFormat="1" ht="14.25">
      <c r="A88" s="20"/>
      <c r="B88" s="93"/>
      <c r="C88" s="132"/>
      <c r="D88" s="133"/>
      <c r="E88" s="133"/>
      <c r="F88" s="120"/>
      <c r="G88" s="134"/>
      <c r="H88" s="122"/>
      <c r="I88" s="122"/>
      <c r="J88" s="122"/>
      <c r="K88" s="56"/>
      <c r="L88" s="135"/>
      <c r="M88" s="135"/>
    </row>
    <row r="89" spans="1:13" s="9" customFormat="1" ht="15.75" thickBot="1">
      <c r="A89" s="18" t="s">
        <v>6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s="9" customFormat="1" ht="15.75" thickBot="1">
      <c r="A90" s="1048" t="s">
        <v>63</v>
      </c>
      <c r="B90" s="1049"/>
      <c r="C90" s="1049"/>
      <c r="D90" s="1049"/>
      <c r="E90" s="1049"/>
      <c r="F90" s="1049"/>
      <c r="G90" s="1049"/>
      <c r="H90" s="1049"/>
      <c r="I90" s="1049"/>
      <c r="J90" s="1049"/>
      <c r="K90" s="1049"/>
      <c r="L90" s="1049"/>
      <c r="M90" s="1050"/>
    </row>
    <row r="91" spans="1:13" s="9" customFormat="1" ht="14.1" customHeight="1">
      <c r="A91" s="1048" t="s">
        <v>126</v>
      </c>
      <c r="B91" s="1049"/>
      <c r="C91" s="1049"/>
      <c r="D91" s="1049"/>
      <c r="E91" s="1049"/>
      <c r="F91" s="1049"/>
      <c r="G91" s="1049"/>
      <c r="H91" s="1049"/>
      <c r="I91" s="1049"/>
      <c r="J91" s="1049"/>
      <c r="K91" s="1049"/>
      <c r="L91" s="1049"/>
      <c r="M91" s="1050"/>
    </row>
    <row r="92" spans="1:13" s="9" customFormat="1">
      <c r="A92" s="1053" t="s">
        <v>8</v>
      </c>
      <c r="B92" s="1054" t="s">
        <v>9</v>
      </c>
      <c r="C92" s="1055" t="s">
        <v>10</v>
      </c>
      <c r="D92" s="1054" t="s">
        <v>11</v>
      </c>
      <c r="E92" s="1054" t="s">
        <v>12</v>
      </c>
      <c r="F92" s="1054" t="s">
        <v>13</v>
      </c>
      <c r="G92" s="1054" t="s">
        <v>14</v>
      </c>
      <c r="H92" s="1056" t="s">
        <v>15</v>
      </c>
      <c r="I92" s="1057"/>
      <c r="J92" s="556" t="s">
        <v>16</v>
      </c>
      <c r="K92" s="556"/>
      <c r="L92" s="556"/>
      <c r="M92" s="1058" t="s">
        <v>17</v>
      </c>
    </row>
    <row r="93" spans="1:13" s="9" customFormat="1" ht="45.75" thickBot="1">
      <c r="A93" s="1008"/>
      <c r="B93" s="995"/>
      <c r="C93" s="1010"/>
      <c r="D93" s="995"/>
      <c r="E93" s="995"/>
      <c r="F93" s="995"/>
      <c r="G93" s="995"/>
      <c r="H93" s="27" t="s">
        <v>189</v>
      </c>
      <c r="I93" s="69" t="s">
        <v>190</v>
      </c>
      <c r="J93" s="309" t="s">
        <v>208</v>
      </c>
      <c r="K93" s="252" t="s">
        <v>19</v>
      </c>
      <c r="L93" s="252" t="s">
        <v>402</v>
      </c>
      <c r="M93" s="1058"/>
    </row>
    <row r="94" spans="1:13" s="9" customFormat="1" ht="89.1" customHeight="1">
      <c r="A94" s="828" t="s">
        <v>403</v>
      </c>
      <c r="B94" s="762" t="s">
        <v>404</v>
      </c>
      <c r="C94" s="762" t="s">
        <v>405</v>
      </c>
      <c r="D94" s="310" t="s">
        <v>406</v>
      </c>
      <c r="E94" s="834" t="s">
        <v>407</v>
      </c>
      <c r="F94" s="311">
        <v>0.1</v>
      </c>
      <c r="G94" s="762" t="s">
        <v>26</v>
      </c>
      <c r="H94" s="836">
        <v>44713</v>
      </c>
      <c r="I94" s="836">
        <v>44896</v>
      </c>
      <c r="J94" s="762" t="s">
        <v>27</v>
      </c>
      <c r="K94" s="762" t="s">
        <v>408</v>
      </c>
      <c r="L94" s="762" t="s">
        <v>27</v>
      </c>
      <c r="M94" s="839" t="s">
        <v>27</v>
      </c>
    </row>
    <row r="95" spans="1:13" s="9" customFormat="1" ht="41.1" customHeight="1">
      <c r="A95" s="829"/>
      <c r="B95" s="831"/>
      <c r="C95" s="832"/>
      <c r="D95" s="312" t="s">
        <v>409</v>
      </c>
      <c r="E95" s="835"/>
      <c r="F95" s="313">
        <v>0.3</v>
      </c>
      <c r="G95" s="831"/>
      <c r="H95" s="837"/>
      <c r="I95" s="837"/>
      <c r="J95" s="831"/>
      <c r="K95" s="831"/>
      <c r="L95" s="831"/>
      <c r="M95" s="840"/>
    </row>
    <row r="96" spans="1:13" s="9" customFormat="1" ht="42.75">
      <c r="A96" s="829"/>
      <c r="B96" s="831"/>
      <c r="C96" s="832"/>
      <c r="D96" s="312" t="s">
        <v>410</v>
      </c>
      <c r="E96" s="314" t="s">
        <v>411</v>
      </c>
      <c r="F96" s="313">
        <v>0.3</v>
      </c>
      <c r="G96" s="831"/>
      <c r="H96" s="837"/>
      <c r="I96" s="837"/>
      <c r="J96" s="831"/>
      <c r="K96" s="831"/>
      <c r="L96" s="831"/>
      <c r="M96" s="840"/>
    </row>
    <row r="97" spans="1:13" s="9" customFormat="1" ht="50.45" customHeight="1">
      <c r="A97" s="829"/>
      <c r="B97" s="831"/>
      <c r="C97" s="832"/>
      <c r="D97" s="315" t="s">
        <v>412</v>
      </c>
      <c r="E97" s="271" t="s">
        <v>413</v>
      </c>
      <c r="F97" s="313">
        <v>0.2</v>
      </c>
      <c r="G97" s="831"/>
      <c r="H97" s="837"/>
      <c r="I97" s="837"/>
      <c r="J97" s="831"/>
      <c r="K97" s="831"/>
      <c r="L97" s="831"/>
      <c r="M97" s="840"/>
    </row>
    <row r="98" spans="1:13" s="9" customFormat="1" ht="41.45" customHeight="1" thickBot="1">
      <c r="A98" s="829"/>
      <c r="B98" s="831"/>
      <c r="C98" s="832"/>
      <c r="D98" s="312" t="s">
        <v>414</v>
      </c>
      <c r="E98" s="316" t="s">
        <v>415</v>
      </c>
      <c r="F98" s="313">
        <v>0.1</v>
      </c>
      <c r="G98" s="831"/>
      <c r="H98" s="837"/>
      <c r="I98" s="837"/>
      <c r="J98" s="831"/>
      <c r="K98" s="831"/>
      <c r="L98" s="831"/>
      <c r="M98" s="840"/>
    </row>
    <row r="99" spans="1:13" s="9" customFormat="1" ht="15.75" thickBot="1">
      <c r="A99" s="825" t="s">
        <v>133</v>
      </c>
      <c r="B99" s="826"/>
      <c r="C99" s="826"/>
      <c r="D99" s="826"/>
      <c r="E99" s="826"/>
      <c r="F99" s="826"/>
      <c r="G99" s="826"/>
      <c r="H99" s="826"/>
      <c r="I99" s="826"/>
      <c r="J99" s="826"/>
      <c r="K99" s="826"/>
      <c r="L99" s="826"/>
      <c r="M99" s="827"/>
    </row>
    <row r="100" spans="1:13" s="9" customFormat="1" ht="57">
      <c r="A100" s="795" t="s">
        <v>416</v>
      </c>
      <c r="B100" s="797" t="s">
        <v>417</v>
      </c>
      <c r="C100" s="797" t="s">
        <v>418</v>
      </c>
      <c r="D100" s="70" t="s">
        <v>419</v>
      </c>
      <c r="E100" s="31" t="s">
        <v>420</v>
      </c>
      <c r="F100" s="1042">
        <v>0.15</v>
      </c>
      <c r="G100" s="762" t="s">
        <v>26</v>
      </c>
      <c r="H100" s="1044">
        <v>44621</v>
      </c>
      <c r="I100" s="1044">
        <v>44926</v>
      </c>
      <c r="J100" s="776" t="s">
        <v>27</v>
      </c>
      <c r="K100" s="762" t="s">
        <v>408</v>
      </c>
      <c r="L100" s="776" t="s">
        <v>27</v>
      </c>
      <c r="M100" s="1045" t="s">
        <v>27</v>
      </c>
    </row>
    <row r="101" spans="1:13" s="9" customFormat="1" ht="61.5" customHeight="1">
      <c r="A101" s="796"/>
      <c r="B101" s="798"/>
      <c r="C101" s="798"/>
      <c r="D101" s="38" t="s">
        <v>421</v>
      </c>
      <c r="E101" s="317" t="s">
        <v>422</v>
      </c>
      <c r="F101" s="1043"/>
      <c r="G101" s="763"/>
      <c r="H101" s="799"/>
      <c r="I101" s="799"/>
      <c r="J101" s="766"/>
      <c r="K101" s="763"/>
      <c r="L101" s="766"/>
      <c r="M101" s="1046"/>
    </row>
    <row r="102" spans="1:13" s="9" customFormat="1" ht="57">
      <c r="A102" s="796"/>
      <c r="B102" s="798"/>
      <c r="C102" s="798"/>
      <c r="D102" s="38" t="s">
        <v>423</v>
      </c>
      <c r="E102" s="38" t="s">
        <v>424</v>
      </c>
      <c r="F102" s="126">
        <v>0.3</v>
      </c>
      <c r="G102" s="80" t="s">
        <v>26</v>
      </c>
      <c r="H102" s="799"/>
      <c r="I102" s="799"/>
      <c r="J102" s="766"/>
      <c r="K102" s="763"/>
      <c r="L102" s="766"/>
      <c r="M102" s="1046"/>
    </row>
    <row r="103" spans="1:13" s="9" customFormat="1" ht="57">
      <c r="A103" s="796"/>
      <c r="B103" s="798"/>
      <c r="C103" s="798"/>
      <c r="D103" s="38" t="s">
        <v>425</v>
      </c>
      <c r="E103" s="38" t="s">
        <v>426</v>
      </c>
      <c r="F103" s="126">
        <v>0.3</v>
      </c>
      <c r="G103" s="80" t="s">
        <v>427</v>
      </c>
      <c r="H103" s="799"/>
      <c r="I103" s="799"/>
      <c r="J103" s="766"/>
      <c r="K103" s="763"/>
      <c r="L103" s="766"/>
      <c r="M103" s="1046"/>
    </row>
    <row r="104" spans="1:13" s="9" customFormat="1" ht="52.5" customHeight="1">
      <c r="A104" s="796"/>
      <c r="B104" s="798"/>
      <c r="C104" s="798"/>
      <c r="D104" s="38" t="s">
        <v>428</v>
      </c>
      <c r="E104" s="38" t="s">
        <v>429</v>
      </c>
      <c r="F104" s="126">
        <v>0.15</v>
      </c>
      <c r="G104" s="80" t="s">
        <v>134</v>
      </c>
      <c r="H104" s="799"/>
      <c r="I104" s="799"/>
      <c r="J104" s="766"/>
      <c r="K104" s="763"/>
      <c r="L104" s="766"/>
      <c r="M104" s="1046"/>
    </row>
    <row r="105" spans="1:13" s="9" customFormat="1" ht="60.6" customHeight="1" thickBot="1">
      <c r="A105" s="924"/>
      <c r="B105" s="925"/>
      <c r="C105" s="925"/>
      <c r="D105" s="47" t="s">
        <v>430</v>
      </c>
      <c r="E105" s="47" t="s">
        <v>431</v>
      </c>
      <c r="F105" s="129">
        <v>0.1</v>
      </c>
      <c r="G105" s="131" t="s">
        <v>432</v>
      </c>
      <c r="H105" s="926"/>
      <c r="I105" s="926"/>
      <c r="J105" s="767"/>
      <c r="K105" s="764"/>
      <c r="L105" s="767"/>
      <c r="M105" s="1047"/>
    </row>
    <row r="106" spans="1:13" s="9" customFormat="1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s="9" customFormat="1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s="9" customFormat="1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s="9" customFormat="1" ht="15.75" thickBot="1">
      <c r="A109" s="547" t="s">
        <v>65</v>
      </c>
      <c r="B109" s="547"/>
      <c r="C109" s="547"/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</row>
    <row r="110" spans="1:13" s="9" customFormat="1" ht="15" customHeight="1">
      <c r="A110" s="548" t="s">
        <v>66</v>
      </c>
      <c r="B110" s="549"/>
      <c r="C110" s="549"/>
      <c r="D110" s="549"/>
      <c r="E110" s="549"/>
      <c r="F110" s="549"/>
      <c r="G110" s="549"/>
      <c r="H110" s="549"/>
      <c r="I110" s="549"/>
      <c r="J110" s="549"/>
      <c r="K110" s="549"/>
      <c r="L110" s="549"/>
      <c r="M110" s="549"/>
    </row>
    <row r="111" spans="1:13" s="9" customFormat="1" ht="15" customHeight="1">
      <c r="A111" s="644" t="s">
        <v>214</v>
      </c>
      <c r="B111" s="645"/>
      <c r="C111" s="645"/>
      <c r="D111" s="645"/>
      <c r="E111" s="645"/>
      <c r="F111" s="645"/>
      <c r="G111" s="645"/>
      <c r="H111" s="645"/>
      <c r="I111" s="645"/>
      <c r="J111" s="645"/>
      <c r="K111" s="645"/>
      <c r="L111" s="645"/>
      <c r="M111" s="645"/>
    </row>
    <row r="112" spans="1:13" s="9" customFormat="1">
      <c r="A112" s="554" t="s">
        <v>8</v>
      </c>
      <c r="B112" s="555" t="s">
        <v>9</v>
      </c>
      <c r="C112" s="556" t="s">
        <v>10</v>
      </c>
      <c r="D112" s="556" t="s">
        <v>11</v>
      </c>
      <c r="E112" s="555" t="s">
        <v>12</v>
      </c>
      <c r="F112" s="555" t="s">
        <v>13</v>
      </c>
      <c r="G112" s="555" t="s">
        <v>14</v>
      </c>
      <c r="H112" s="557" t="s">
        <v>15</v>
      </c>
      <c r="I112" s="558"/>
      <c r="J112" s="557" t="s">
        <v>441</v>
      </c>
      <c r="K112" s="559"/>
      <c r="L112" s="558"/>
      <c r="M112" s="1143" t="s">
        <v>17</v>
      </c>
    </row>
    <row r="113" spans="1:13" s="9" customFormat="1" ht="45">
      <c r="A113" s="554"/>
      <c r="B113" s="555"/>
      <c r="C113" s="556"/>
      <c r="D113" s="556"/>
      <c r="E113" s="555"/>
      <c r="F113" s="555"/>
      <c r="G113" s="555"/>
      <c r="H113" s="280" t="s">
        <v>189</v>
      </c>
      <c r="I113" s="280" t="s">
        <v>190</v>
      </c>
      <c r="J113" s="251" t="s">
        <v>215</v>
      </c>
      <c r="K113" s="305" t="s">
        <v>19</v>
      </c>
      <c r="L113" s="251" t="s">
        <v>402</v>
      </c>
      <c r="M113" s="1144"/>
    </row>
    <row r="114" spans="1:13" s="9" customFormat="1" ht="70.5" customHeight="1">
      <c r="A114" s="885" t="s">
        <v>440</v>
      </c>
      <c r="B114" s="651" t="s">
        <v>433</v>
      </c>
      <c r="C114" s="1205">
        <v>1</v>
      </c>
      <c r="D114" s="136" t="s">
        <v>434</v>
      </c>
      <c r="E114" s="39" t="s">
        <v>71</v>
      </c>
      <c r="F114" s="303">
        <v>0.2</v>
      </c>
      <c r="G114" s="541" t="s">
        <v>435</v>
      </c>
      <c r="H114" s="322">
        <v>44621</v>
      </c>
      <c r="I114" s="322">
        <v>44742</v>
      </c>
      <c r="J114" s="323" t="s">
        <v>27</v>
      </c>
      <c r="K114" s="137" t="s">
        <v>56</v>
      </c>
      <c r="L114" s="324" t="s">
        <v>56</v>
      </c>
      <c r="M114" s="1011" t="s">
        <v>144</v>
      </c>
    </row>
    <row r="115" spans="1:13" s="9" customFormat="1" ht="85.5" customHeight="1">
      <c r="A115" s="892"/>
      <c r="B115" s="727"/>
      <c r="C115" s="1035"/>
      <c r="D115" s="136" t="s">
        <v>436</v>
      </c>
      <c r="E115" s="39" t="s">
        <v>437</v>
      </c>
      <c r="F115" s="138">
        <v>0.6</v>
      </c>
      <c r="G115" s="542"/>
      <c r="H115" s="322">
        <v>44743</v>
      </c>
      <c r="I115" s="322">
        <v>44834</v>
      </c>
      <c r="J115" s="1019" t="s">
        <v>27</v>
      </c>
      <c r="K115" s="137" t="s">
        <v>216</v>
      </c>
      <c r="L115" s="324" t="s">
        <v>70</v>
      </c>
      <c r="M115" s="1011"/>
    </row>
    <row r="116" spans="1:13" s="9" customFormat="1" ht="48.75" customHeight="1" thickBot="1">
      <c r="A116" s="893"/>
      <c r="B116" s="966"/>
      <c r="C116" s="1036"/>
      <c r="D116" s="139" t="s">
        <v>438</v>
      </c>
      <c r="E116" s="139" t="s">
        <v>72</v>
      </c>
      <c r="F116" s="325">
        <v>0.2</v>
      </c>
      <c r="G116" s="543"/>
      <c r="H116" s="326">
        <v>44837</v>
      </c>
      <c r="I116" s="326">
        <v>44925</v>
      </c>
      <c r="J116" s="1020"/>
      <c r="K116" s="140" t="s">
        <v>439</v>
      </c>
      <c r="L116" s="327"/>
      <c r="M116" s="1012"/>
    </row>
    <row r="117" spans="1:13" s="9" customFormat="1" ht="14.45" customHeight="1" thickBot="1">
      <c r="A117" s="551" t="s">
        <v>217</v>
      </c>
      <c r="B117" s="552"/>
      <c r="C117" s="552"/>
      <c r="D117" s="552"/>
      <c r="E117" s="552"/>
      <c r="F117" s="552"/>
      <c r="G117" s="552"/>
      <c r="H117" s="552"/>
      <c r="I117" s="552"/>
      <c r="J117" s="552"/>
      <c r="K117" s="552"/>
      <c r="L117" s="552"/>
      <c r="M117" s="552"/>
    </row>
    <row r="118" spans="1:13" s="9" customFormat="1" ht="42.75">
      <c r="A118" s="1021" t="s">
        <v>442</v>
      </c>
      <c r="B118" s="588" t="s">
        <v>218</v>
      </c>
      <c r="C118" s="1016" t="s">
        <v>219</v>
      </c>
      <c r="D118" s="70" t="s">
        <v>443</v>
      </c>
      <c r="E118" s="70" t="s">
        <v>150</v>
      </c>
      <c r="F118" s="328">
        <v>0.2</v>
      </c>
      <c r="G118" s="36" t="s">
        <v>73</v>
      </c>
      <c r="H118" s="331">
        <v>44562</v>
      </c>
      <c r="I118" s="331">
        <v>44926</v>
      </c>
      <c r="J118" s="1022" t="s">
        <v>27</v>
      </c>
      <c r="K118" s="1022" t="s">
        <v>27</v>
      </c>
      <c r="L118" s="1025" t="s">
        <v>27</v>
      </c>
      <c r="M118" s="1013" t="s">
        <v>27</v>
      </c>
    </row>
    <row r="119" spans="1:13" s="9" customFormat="1" ht="42" customHeight="1">
      <c r="A119" s="892"/>
      <c r="B119" s="542"/>
      <c r="C119" s="1017"/>
      <c r="D119" s="38" t="s">
        <v>444</v>
      </c>
      <c r="E119" s="38" t="s">
        <v>151</v>
      </c>
      <c r="F119" s="303">
        <v>0.2</v>
      </c>
      <c r="G119" s="43" t="s">
        <v>37</v>
      </c>
      <c r="H119" s="332">
        <v>44562</v>
      </c>
      <c r="I119" s="332">
        <v>44926</v>
      </c>
      <c r="J119" s="1023"/>
      <c r="K119" s="1023"/>
      <c r="L119" s="1026"/>
      <c r="M119" s="1014"/>
    </row>
    <row r="120" spans="1:13" s="9" customFormat="1" ht="43.5" thickBot="1">
      <c r="A120" s="892"/>
      <c r="B120" s="543"/>
      <c r="C120" s="1018"/>
      <c r="D120" s="47" t="s">
        <v>445</v>
      </c>
      <c r="E120" s="47" t="s">
        <v>135</v>
      </c>
      <c r="F120" s="49">
        <v>0.2</v>
      </c>
      <c r="G120" s="50" t="s">
        <v>74</v>
      </c>
      <c r="H120" s="333">
        <v>44562</v>
      </c>
      <c r="I120" s="336">
        <v>44926</v>
      </c>
      <c r="J120" s="1024"/>
      <c r="K120" s="1024"/>
      <c r="L120" s="1027"/>
      <c r="M120" s="1015"/>
    </row>
    <row r="121" spans="1:13" s="9" customFormat="1" ht="28.5" customHeight="1">
      <c r="A121" s="892"/>
      <c r="B121" s="727" t="s">
        <v>220</v>
      </c>
      <c r="C121" s="1017" t="s">
        <v>75</v>
      </c>
      <c r="D121" s="201" t="s">
        <v>446</v>
      </c>
      <c r="E121" s="201" t="s">
        <v>145</v>
      </c>
      <c r="F121" s="1034">
        <v>0.4</v>
      </c>
      <c r="G121" s="171" t="s">
        <v>74</v>
      </c>
      <c r="H121" s="1041">
        <v>44743</v>
      </c>
      <c r="I121" s="1039">
        <v>44767</v>
      </c>
      <c r="J121" s="1028" t="s">
        <v>27</v>
      </c>
      <c r="K121" s="592" t="s">
        <v>27</v>
      </c>
      <c r="L121" s="1022" t="s">
        <v>27</v>
      </c>
      <c r="M121" s="1031" t="s">
        <v>27</v>
      </c>
    </row>
    <row r="122" spans="1:13" s="9" customFormat="1" ht="38.450000000000003" customHeight="1">
      <c r="A122" s="892"/>
      <c r="B122" s="727"/>
      <c r="C122" s="1017"/>
      <c r="D122" s="142" t="s">
        <v>447</v>
      </c>
      <c r="E122" s="142" t="s">
        <v>146</v>
      </c>
      <c r="F122" s="1035"/>
      <c r="G122" s="211" t="s">
        <v>74</v>
      </c>
      <c r="H122" s="1039"/>
      <c r="I122" s="1039"/>
      <c r="J122" s="1029"/>
      <c r="K122" s="593"/>
      <c r="L122" s="1023"/>
      <c r="M122" s="1032"/>
    </row>
    <row r="123" spans="1:13" s="9" customFormat="1" ht="30.75" customHeight="1">
      <c r="A123" s="892"/>
      <c r="B123" s="727"/>
      <c r="C123" s="1017"/>
      <c r="D123" s="142" t="s">
        <v>448</v>
      </c>
      <c r="E123" s="142" t="s">
        <v>147</v>
      </c>
      <c r="F123" s="1035"/>
      <c r="G123" s="211" t="s">
        <v>74</v>
      </c>
      <c r="H123" s="1039"/>
      <c r="I123" s="1039"/>
      <c r="J123" s="1029"/>
      <c r="K123" s="593"/>
      <c r="L123" s="1023"/>
      <c r="M123" s="1032"/>
    </row>
    <row r="124" spans="1:13" s="9" customFormat="1" ht="40.5" customHeight="1">
      <c r="A124" s="892"/>
      <c r="B124" s="727"/>
      <c r="C124" s="1017"/>
      <c r="D124" s="142" t="s">
        <v>449</v>
      </c>
      <c r="E124" s="142" t="s">
        <v>148</v>
      </c>
      <c r="F124" s="1035"/>
      <c r="G124" s="211" t="s">
        <v>73</v>
      </c>
      <c r="H124" s="1037">
        <v>44927</v>
      </c>
      <c r="I124" s="1039">
        <v>44951</v>
      </c>
      <c r="J124" s="1029"/>
      <c r="K124" s="593"/>
      <c r="L124" s="1023"/>
      <c r="M124" s="1032"/>
    </row>
    <row r="125" spans="1:13" s="9" customFormat="1" ht="31.5" customHeight="1" thickBot="1">
      <c r="A125" s="893"/>
      <c r="B125" s="966"/>
      <c r="C125" s="1018"/>
      <c r="D125" s="145" t="s">
        <v>450</v>
      </c>
      <c r="E125" s="145" t="s">
        <v>149</v>
      </c>
      <c r="F125" s="1036"/>
      <c r="G125" s="61" t="s">
        <v>37</v>
      </c>
      <c r="H125" s="1038"/>
      <c r="I125" s="1040"/>
      <c r="J125" s="1030"/>
      <c r="K125" s="594"/>
      <c r="L125" s="1024"/>
      <c r="M125" s="1033"/>
    </row>
    <row r="126" spans="1:13" s="9" customFormat="1" ht="47.25" customHeight="1">
      <c r="A126" s="1166" t="s">
        <v>949</v>
      </c>
      <c r="B126" s="763" t="s">
        <v>221</v>
      </c>
      <c r="C126" s="1043" t="s">
        <v>76</v>
      </c>
      <c r="D126" s="148" t="s">
        <v>455</v>
      </c>
      <c r="E126" s="148" t="s">
        <v>222</v>
      </c>
      <c r="F126" s="149">
        <v>0.3</v>
      </c>
      <c r="G126" s="150" t="s">
        <v>77</v>
      </c>
      <c r="H126" s="337">
        <v>44743</v>
      </c>
      <c r="I126" s="337">
        <v>44757</v>
      </c>
      <c r="J126" s="1168" t="s">
        <v>27</v>
      </c>
      <c r="K126" s="592" t="s">
        <v>27</v>
      </c>
      <c r="L126" s="1022" t="s">
        <v>27</v>
      </c>
      <c r="M126" s="1031" t="s">
        <v>27</v>
      </c>
    </row>
    <row r="127" spans="1:13" s="9" customFormat="1" ht="57" customHeight="1">
      <c r="A127" s="1166"/>
      <c r="B127" s="763"/>
      <c r="C127" s="1170"/>
      <c r="D127" s="76" t="s">
        <v>451</v>
      </c>
      <c r="E127" s="151" t="s">
        <v>223</v>
      </c>
      <c r="F127" s="143">
        <v>0.25</v>
      </c>
      <c r="G127" s="104" t="s">
        <v>77</v>
      </c>
      <c r="H127" s="338">
        <v>44758</v>
      </c>
      <c r="I127" s="338">
        <v>44772</v>
      </c>
      <c r="J127" s="1168"/>
      <c r="K127" s="593"/>
      <c r="L127" s="1023"/>
      <c r="M127" s="1032"/>
    </row>
    <row r="128" spans="1:13" s="9" customFormat="1" ht="33" customHeight="1">
      <c r="A128" s="1166"/>
      <c r="B128" s="763"/>
      <c r="C128" s="1170"/>
      <c r="D128" s="76" t="s">
        <v>452</v>
      </c>
      <c r="E128" s="76" t="s">
        <v>224</v>
      </c>
      <c r="F128" s="143">
        <v>0.1</v>
      </c>
      <c r="G128" s="150" t="s">
        <v>73</v>
      </c>
      <c r="H128" s="338">
        <v>44774</v>
      </c>
      <c r="I128" s="338">
        <v>44778</v>
      </c>
      <c r="J128" s="1168"/>
      <c r="K128" s="593"/>
      <c r="L128" s="1023"/>
      <c r="M128" s="1032"/>
    </row>
    <row r="129" spans="1:13" s="9" customFormat="1" ht="42.75">
      <c r="A129" s="1166"/>
      <c r="B129" s="763"/>
      <c r="C129" s="1170"/>
      <c r="D129" s="152" t="s">
        <v>453</v>
      </c>
      <c r="E129" s="153" t="s">
        <v>225</v>
      </c>
      <c r="F129" s="154">
        <v>0.15</v>
      </c>
      <c r="G129" s="155" t="s">
        <v>37</v>
      </c>
      <c r="H129" s="338">
        <v>44779</v>
      </c>
      <c r="I129" s="338">
        <v>44793</v>
      </c>
      <c r="J129" s="1168"/>
      <c r="K129" s="593"/>
      <c r="L129" s="1023"/>
      <c r="M129" s="1032"/>
    </row>
    <row r="130" spans="1:13" s="9" customFormat="1" ht="57.75" thickBot="1">
      <c r="A130" s="1167"/>
      <c r="B130" s="764"/>
      <c r="C130" s="1171"/>
      <c r="D130" s="89" t="s">
        <v>454</v>
      </c>
      <c r="E130" s="89" t="s">
        <v>226</v>
      </c>
      <c r="F130" s="146">
        <v>0.2</v>
      </c>
      <c r="G130" s="147" t="s">
        <v>74</v>
      </c>
      <c r="H130" s="339">
        <v>44805</v>
      </c>
      <c r="I130" s="339">
        <v>44819</v>
      </c>
      <c r="J130" s="1169"/>
      <c r="K130" s="594"/>
      <c r="L130" s="1024"/>
      <c r="M130" s="1033"/>
    </row>
    <row r="131" spans="1:13" s="9" customFormat="1">
      <c r="A131" s="531"/>
      <c r="B131" s="124"/>
      <c r="C131" s="301"/>
      <c r="D131" s="148"/>
      <c r="E131" s="148"/>
      <c r="F131" s="149"/>
      <c r="G131" s="150"/>
      <c r="H131" s="532"/>
      <c r="I131" s="532"/>
      <c r="J131" s="416"/>
      <c r="K131" s="416"/>
      <c r="L131" s="340"/>
      <c r="M131" s="533"/>
    </row>
    <row r="132" spans="1:13" s="9" customFormat="1">
      <c r="A132" s="531"/>
      <c r="B132" s="124"/>
      <c r="C132" s="301"/>
      <c r="D132" s="148"/>
      <c r="E132" s="148"/>
      <c r="F132" s="149"/>
      <c r="G132" s="150"/>
      <c r="H132" s="532"/>
      <c r="I132" s="532"/>
      <c r="J132" s="416"/>
      <c r="K132" s="416"/>
      <c r="L132" s="340"/>
      <c r="M132" s="533"/>
    </row>
    <row r="133" spans="1:13" s="9" customFormat="1">
      <c r="A133" s="531"/>
      <c r="B133" s="124"/>
      <c r="C133" s="301"/>
      <c r="D133" s="148"/>
      <c r="E133" s="148"/>
      <c r="F133" s="149"/>
      <c r="G133" s="150"/>
      <c r="H133" s="532"/>
      <c r="I133" s="532"/>
      <c r="J133" s="416"/>
      <c r="K133" s="416"/>
      <c r="L133" s="340"/>
      <c r="M133" s="533"/>
    </row>
    <row r="134" spans="1:13" s="9" customFormat="1" ht="15.75" thickBot="1">
      <c r="A134" s="547" t="s">
        <v>65</v>
      </c>
      <c r="B134" s="547"/>
      <c r="C134" s="547"/>
      <c r="D134" s="547"/>
      <c r="E134" s="547"/>
      <c r="F134" s="547"/>
      <c r="G134" s="547"/>
      <c r="H134" s="547"/>
      <c r="I134" s="547"/>
      <c r="J134" s="547"/>
      <c r="K134" s="547"/>
      <c r="L134" s="547"/>
      <c r="M134" s="547"/>
    </row>
    <row r="135" spans="1:13" s="9" customFormat="1" ht="15.75" thickBot="1">
      <c r="A135" s="548" t="s">
        <v>66</v>
      </c>
      <c r="B135" s="549"/>
      <c r="C135" s="549"/>
      <c r="D135" s="549"/>
      <c r="E135" s="549"/>
      <c r="F135" s="549"/>
      <c r="G135" s="549"/>
      <c r="H135" s="549"/>
      <c r="I135" s="549"/>
      <c r="J135" s="549"/>
      <c r="K135" s="549"/>
      <c r="L135" s="549"/>
      <c r="M135" s="550"/>
    </row>
    <row r="136" spans="1:13" s="9" customFormat="1" ht="15.75" thickBot="1">
      <c r="A136" s="551" t="s">
        <v>217</v>
      </c>
      <c r="B136" s="552"/>
      <c r="C136" s="552"/>
      <c r="D136" s="552"/>
      <c r="E136" s="552"/>
      <c r="F136" s="552"/>
      <c r="G136" s="552"/>
      <c r="H136" s="552"/>
      <c r="I136" s="552"/>
      <c r="J136" s="552"/>
      <c r="K136" s="552"/>
      <c r="L136" s="552"/>
      <c r="M136" s="553"/>
    </row>
    <row r="137" spans="1:13" s="9" customFormat="1">
      <c r="A137" s="554" t="s">
        <v>8</v>
      </c>
      <c r="B137" s="555" t="s">
        <v>9</v>
      </c>
      <c r="C137" s="556" t="s">
        <v>10</v>
      </c>
      <c r="D137" s="556" t="s">
        <v>11</v>
      </c>
      <c r="E137" s="555" t="s">
        <v>12</v>
      </c>
      <c r="F137" s="555" t="s">
        <v>13</v>
      </c>
      <c r="G137" s="555" t="s">
        <v>14</v>
      </c>
      <c r="H137" s="557" t="s">
        <v>15</v>
      </c>
      <c r="I137" s="558"/>
      <c r="J137" s="557" t="s">
        <v>441</v>
      </c>
      <c r="K137" s="559"/>
      <c r="L137" s="558"/>
      <c r="M137" s="560" t="s">
        <v>17</v>
      </c>
    </row>
    <row r="138" spans="1:13" s="9" customFormat="1" ht="45.75" thickBot="1">
      <c r="A138" s="554"/>
      <c r="B138" s="555"/>
      <c r="C138" s="556"/>
      <c r="D138" s="556"/>
      <c r="E138" s="555"/>
      <c r="F138" s="555"/>
      <c r="G138" s="555"/>
      <c r="H138" s="280" t="s">
        <v>189</v>
      </c>
      <c r="I138" s="280" t="s">
        <v>190</v>
      </c>
      <c r="J138" s="251" t="s">
        <v>215</v>
      </c>
      <c r="K138" s="305" t="s">
        <v>19</v>
      </c>
      <c r="L138" s="251" t="s">
        <v>402</v>
      </c>
      <c r="M138" s="561"/>
    </row>
    <row r="139" spans="1:13" s="9" customFormat="1" ht="42.75">
      <c r="A139" s="841" t="s">
        <v>457</v>
      </c>
      <c r="B139" s="815" t="s">
        <v>456</v>
      </c>
      <c r="C139" s="1206">
        <v>1</v>
      </c>
      <c r="D139" s="220" t="s">
        <v>458</v>
      </c>
      <c r="E139" s="220" t="s">
        <v>462</v>
      </c>
      <c r="F139" s="328">
        <v>0.15</v>
      </c>
      <c r="G139" s="35" t="s">
        <v>77</v>
      </c>
      <c r="H139" s="355">
        <v>44743</v>
      </c>
      <c r="I139" s="355">
        <v>44834</v>
      </c>
      <c r="J139" s="591" t="s">
        <v>27</v>
      </c>
      <c r="K139" s="591" t="s">
        <v>27</v>
      </c>
      <c r="L139" s="591" t="s">
        <v>27</v>
      </c>
      <c r="M139" s="915" t="s">
        <v>27</v>
      </c>
    </row>
    <row r="140" spans="1:13" s="9" customFormat="1" ht="47.45" customHeight="1">
      <c r="A140" s="884"/>
      <c r="B140" s="784"/>
      <c r="C140" s="1207"/>
      <c r="D140" s="38" t="s">
        <v>459</v>
      </c>
      <c r="E140" s="39" t="s">
        <v>462</v>
      </c>
      <c r="F140" s="303">
        <v>0.15</v>
      </c>
      <c r="G140" s="42" t="s">
        <v>77</v>
      </c>
      <c r="H140" s="273">
        <v>44835</v>
      </c>
      <c r="I140" s="273">
        <v>44926</v>
      </c>
      <c r="J140" s="539"/>
      <c r="K140" s="539"/>
      <c r="L140" s="539"/>
      <c r="M140" s="793"/>
    </row>
    <row r="141" spans="1:13" s="9" customFormat="1" ht="85.5">
      <c r="A141" s="885"/>
      <c r="B141" s="541"/>
      <c r="C141" s="1208"/>
      <c r="D141" s="39" t="s">
        <v>460</v>
      </c>
      <c r="E141" s="39" t="s">
        <v>463</v>
      </c>
      <c r="F141" s="303">
        <v>0.4</v>
      </c>
      <c r="G141" s="42" t="s">
        <v>77</v>
      </c>
      <c r="H141" s="273">
        <v>44562</v>
      </c>
      <c r="I141" s="273">
        <v>44926</v>
      </c>
      <c r="J141" s="539"/>
      <c r="K141" s="539"/>
      <c r="L141" s="539"/>
      <c r="M141" s="793"/>
    </row>
    <row r="142" spans="1:13" s="9" customFormat="1" ht="72" thickBot="1">
      <c r="A142" s="842"/>
      <c r="B142" s="785"/>
      <c r="C142" s="844"/>
      <c r="D142" s="425" t="s">
        <v>461</v>
      </c>
      <c r="E142" s="139" t="s">
        <v>464</v>
      </c>
      <c r="F142" s="180">
        <v>0.3</v>
      </c>
      <c r="G142" s="181" t="s">
        <v>77</v>
      </c>
      <c r="H142" s="275">
        <v>44927</v>
      </c>
      <c r="I142" s="275">
        <v>44985</v>
      </c>
      <c r="J142" s="540"/>
      <c r="K142" s="540"/>
      <c r="L142" s="540"/>
      <c r="M142" s="794"/>
    </row>
    <row r="143" spans="1:13" s="9" customFormat="1" ht="85.5">
      <c r="A143" s="1021" t="s">
        <v>465</v>
      </c>
      <c r="B143" s="588" t="s">
        <v>227</v>
      </c>
      <c r="C143" s="1212">
        <v>1</v>
      </c>
      <c r="D143" s="157" t="s">
        <v>466</v>
      </c>
      <c r="E143" s="157" t="s">
        <v>228</v>
      </c>
      <c r="F143" s="4">
        <v>0.25</v>
      </c>
      <c r="G143" s="43" t="s">
        <v>474</v>
      </c>
      <c r="H143" s="273">
        <v>44714</v>
      </c>
      <c r="I143" s="273">
        <v>44719</v>
      </c>
      <c r="J143" s="538" t="s">
        <v>27</v>
      </c>
      <c r="K143" s="541" t="s">
        <v>470</v>
      </c>
      <c r="L143" s="544" t="s">
        <v>27</v>
      </c>
      <c r="M143" s="991" t="s">
        <v>27</v>
      </c>
    </row>
    <row r="144" spans="1:13" s="9" customFormat="1" ht="28.5">
      <c r="A144" s="892"/>
      <c r="B144" s="542"/>
      <c r="C144" s="1213"/>
      <c r="D144" s="157" t="s">
        <v>472</v>
      </c>
      <c r="E144" s="157" t="s">
        <v>475</v>
      </c>
      <c r="F144" s="4">
        <v>0.1</v>
      </c>
      <c r="G144" s="43" t="s">
        <v>473</v>
      </c>
      <c r="H144" s="273">
        <v>44720</v>
      </c>
      <c r="I144" s="273">
        <v>44727</v>
      </c>
      <c r="J144" s="539"/>
      <c r="K144" s="542"/>
      <c r="L144" s="545"/>
      <c r="M144" s="992"/>
    </row>
    <row r="145" spans="1:13" s="9" customFormat="1" ht="71.25">
      <c r="A145" s="892"/>
      <c r="B145" s="542"/>
      <c r="C145" s="1213"/>
      <c r="D145" s="157" t="s">
        <v>467</v>
      </c>
      <c r="E145" s="157" t="s">
        <v>230</v>
      </c>
      <c r="F145" s="4">
        <v>0.2</v>
      </c>
      <c r="G145" s="43" t="s">
        <v>231</v>
      </c>
      <c r="H145" s="273">
        <v>44729</v>
      </c>
      <c r="I145" s="273">
        <v>44732</v>
      </c>
      <c r="J145" s="539"/>
      <c r="K145" s="542"/>
      <c r="L145" s="545"/>
      <c r="M145" s="992"/>
    </row>
    <row r="146" spans="1:13" ht="42.75">
      <c r="A146" s="892"/>
      <c r="B146" s="542"/>
      <c r="C146" s="1213"/>
      <c r="D146" s="157" t="s">
        <v>468</v>
      </c>
      <c r="E146" s="157" t="s">
        <v>232</v>
      </c>
      <c r="F146" s="4">
        <v>0.2</v>
      </c>
      <c r="G146" s="43" t="s">
        <v>229</v>
      </c>
      <c r="H146" s="273">
        <v>44729</v>
      </c>
      <c r="I146" s="273">
        <v>44732</v>
      </c>
      <c r="J146" s="539"/>
      <c r="K146" s="542"/>
      <c r="L146" s="545"/>
      <c r="M146" s="992"/>
    </row>
    <row r="147" spans="1:13" ht="57.75" thickBot="1">
      <c r="A147" s="883"/>
      <c r="B147" s="815"/>
      <c r="C147" s="1214"/>
      <c r="D147" s="157" t="s">
        <v>469</v>
      </c>
      <c r="E147" s="344" t="s">
        <v>233</v>
      </c>
      <c r="F147" s="4">
        <v>0.25</v>
      </c>
      <c r="G147" s="50" t="s">
        <v>234</v>
      </c>
      <c r="H147" s="275">
        <v>44743</v>
      </c>
      <c r="I147" s="275">
        <v>44772</v>
      </c>
      <c r="J147" s="540"/>
      <c r="K147" s="543"/>
      <c r="L147" s="546"/>
      <c r="M147" s="993"/>
    </row>
    <row r="148" spans="1:13" ht="28.5">
      <c r="A148" s="1179" t="s">
        <v>471</v>
      </c>
      <c r="B148" s="939" t="s">
        <v>235</v>
      </c>
      <c r="C148" s="939" t="s">
        <v>236</v>
      </c>
      <c r="D148" s="165" t="s">
        <v>476</v>
      </c>
      <c r="E148" s="165" t="s">
        <v>237</v>
      </c>
      <c r="F148" s="166">
        <v>0.5</v>
      </c>
      <c r="G148" s="727" t="s">
        <v>238</v>
      </c>
      <c r="H148" s="334">
        <v>44562</v>
      </c>
      <c r="I148" s="334">
        <v>44742</v>
      </c>
      <c r="J148" s="999" t="s">
        <v>27</v>
      </c>
      <c r="K148" s="999" t="s">
        <v>27</v>
      </c>
      <c r="L148" s="1001" t="s">
        <v>27</v>
      </c>
      <c r="M148" s="1003" t="s">
        <v>27</v>
      </c>
    </row>
    <row r="149" spans="1:13" ht="29.25" thickBot="1">
      <c r="A149" s="604"/>
      <c r="B149" s="620"/>
      <c r="C149" s="620"/>
      <c r="D149" s="59" t="s">
        <v>477</v>
      </c>
      <c r="E149" s="168" t="s">
        <v>239</v>
      </c>
      <c r="F149" s="169">
        <v>0.5</v>
      </c>
      <c r="G149" s="966"/>
      <c r="H149" s="335">
        <v>44743</v>
      </c>
      <c r="I149" s="335">
        <v>44926</v>
      </c>
      <c r="J149" s="1000"/>
      <c r="K149" s="1000"/>
      <c r="L149" s="1002"/>
      <c r="M149" s="1004"/>
    </row>
    <row r="150" spans="1:13" ht="99.75">
      <c r="A150" s="971" t="s">
        <v>478</v>
      </c>
      <c r="B150" s="974" t="s">
        <v>404</v>
      </c>
      <c r="C150" s="974" t="s">
        <v>479</v>
      </c>
      <c r="D150" s="394" t="s">
        <v>480</v>
      </c>
      <c r="E150" s="426" t="s">
        <v>407</v>
      </c>
      <c r="F150" s="395">
        <v>0.1</v>
      </c>
      <c r="G150" s="974" t="s">
        <v>77</v>
      </c>
      <c r="H150" s="977">
        <v>44713</v>
      </c>
      <c r="I150" s="977">
        <v>44896</v>
      </c>
      <c r="J150" s="974" t="s">
        <v>27</v>
      </c>
      <c r="K150" s="974" t="s">
        <v>408</v>
      </c>
      <c r="L150" s="974" t="s">
        <v>27</v>
      </c>
      <c r="M150" s="980" t="s">
        <v>27</v>
      </c>
    </row>
    <row r="151" spans="1:13" ht="28.5">
      <c r="A151" s="972"/>
      <c r="B151" s="975"/>
      <c r="C151" s="975"/>
      <c r="D151" s="345" t="s">
        <v>481</v>
      </c>
      <c r="E151" s="347"/>
      <c r="F151" s="346">
        <v>0.3</v>
      </c>
      <c r="G151" s="975"/>
      <c r="H151" s="978"/>
      <c r="I151" s="978"/>
      <c r="J151" s="975"/>
      <c r="K151" s="975"/>
      <c r="L151" s="975"/>
      <c r="M151" s="981"/>
    </row>
    <row r="152" spans="1:13" ht="42.75">
      <c r="A152" s="972"/>
      <c r="B152" s="975"/>
      <c r="C152" s="975"/>
      <c r="D152" s="345" t="s">
        <v>482</v>
      </c>
      <c r="E152" s="347" t="s">
        <v>411</v>
      </c>
      <c r="F152" s="346">
        <v>0.3</v>
      </c>
      <c r="G152" s="975"/>
      <c r="H152" s="978"/>
      <c r="I152" s="978"/>
      <c r="J152" s="975"/>
      <c r="K152" s="975"/>
      <c r="L152" s="975"/>
      <c r="M152" s="981"/>
    </row>
    <row r="153" spans="1:13" ht="42.75">
      <c r="A153" s="972"/>
      <c r="B153" s="975"/>
      <c r="C153" s="975"/>
      <c r="D153" s="348" t="s">
        <v>483</v>
      </c>
      <c r="E153" s="349" t="s">
        <v>413</v>
      </c>
      <c r="F153" s="346">
        <v>0.2</v>
      </c>
      <c r="G153" s="975"/>
      <c r="H153" s="978"/>
      <c r="I153" s="978"/>
      <c r="J153" s="975"/>
      <c r="K153" s="975"/>
      <c r="L153" s="975"/>
      <c r="M153" s="981"/>
    </row>
    <row r="154" spans="1:13" ht="43.5" thickBot="1">
      <c r="A154" s="973"/>
      <c r="B154" s="976"/>
      <c r="C154" s="976"/>
      <c r="D154" s="396" t="s">
        <v>484</v>
      </c>
      <c r="E154" s="397" t="s">
        <v>415</v>
      </c>
      <c r="F154" s="398">
        <v>0.1</v>
      </c>
      <c r="G154" s="976"/>
      <c r="H154" s="979"/>
      <c r="I154" s="979"/>
      <c r="J154" s="976"/>
      <c r="K154" s="976"/>
      <c r="L154" s="976"/>
      <c r="M154" s="982"/>
    </row>
    <row r="158" spans="1:13" s="9" customFormat="1" ht="15.75" thickBot="1">
      <c r="A158" s="547" t="s">
        <v>65</v>
      </c>
      <c r="B158" s="547"/>
      <c r="C158" s="547"/>
      <c r="D158" s="547"/>
      <c r="E158" s="547"/>
      <c r="F158" s="547"/>
      <c r="G158" s="547"/>
      <c r="H158" s="547"/>
      <c r="I158" s="547"/>
      <c r="J158" s="547"/>
      <c r="K158" s="547"/>
      <c r="L158" s="547"/>
      <c r="M158" s="547"/>
    </row>
    <row r="159" spans="1:13" s="13" customFormat="1" ht="15.75" thickBot="1">
      <c r="A159" s="714" t="s">
        <v>66</v>
      </c>
      <c r="B159" s="715"/>
      <c r="C159" s="715"/>
      <c r="D159" s="715"/>
      <c r="E159" s="715"/>
      <c r="F159" s="715"/>
      <c r="G159" s="715"/>
      <c r="H159" s="715"/>
      <c r="I159" s="715"/>
      <c r="J159" s="715"/>
      <c r="K159" s="715"/>
      <c r="L159" s="715"/>
      <c r="M159" s="756"/>
    </row>
    <row r="160" spans="1:13" s="13" customFormat="1" ht="14.45" customHeight="1" thickBot="1">
      <c r="A160" s="714" t="s">
        <v>133</v>
      </c>
      <c r="B160" s="715"/>
      <c r="C160" s="715"/>
      <c r="D160" s="715"/>
      <c r="E160" s="715"/>
      <c r="F160" s="715"/>
      <c r="G160" s="715"/>
      <c r="H160" s="715"/>
      <c r="I160" s="715"/>
      <c r="J160" s="715"/>
      <c r="K160" s="715"/>
      <c r="L160" s="715"/>
      <c r="M160" s="756"/>
    </row>
    <row r="161" spans="1:13" s="13" customFormat="1">
      <c r="A161" s="1007" t="s">
        <v>8</v>
      </c>
      <c r="B161" s="994" t="s">
        <v>9</v>
      </c>
      <c r="C161" s="1009" t="s">
        <v>10</v>
      </c>
      <c r="D161" s="1009" t="s">
        <v>11</v>
      </c>
      <c r="E161" s="994" t="s">
        <v>12</v>
      </c>
      <c r="F161" s="994" t="s">
        <v>13</v>
      </c>
      <c r="G161" s="994" t="s">
        <v>14</v>
      </c>
      <c r="H161" s="996" t="s">
        <v>15</v>
      </c>
      <c r="I161" s="997"/>
      <c r="J161" s="996" t="s">
        <v>374</v>
      </c>
      <c r="K161" s="998"/>
      <c r="L161" s="997"/>
      <c r="M161" s="1005" t="s">
        <v>17</v>
      </c>
    </row>
    <row r="162" spans="1:13" s="13" customFormat="1" ht="45.75" thickBot="1">
      <c r="A162" s="1008"/>
      <c r="B162" s="995"/>
      <c r="C162" s="1010"/>
      <c r="D162" s="1010"/>
      <c r="E162" s="995"/>
      <c r="F162" s="995"/>
      <c r="G162" s="995"/>
      <c r="H162" s="27" t="s">
        <v>189</v>
      </c>
      <c r="I162" s="27" t="s">
        <v>190</v>
      </c>
      <c r="J162" s="251" t="s">
        <v>215</v>
      </c>
      <c r="K162" s="305" t="s">
        <v>19</v>
      </c>
      <c r="L162" s="251" t="s">
        <v>402</v>
      </c>
      <c r="M162" s="1006"/>
    </row>
    <row r="163" spans="1:13" s="9" customFormat="1" ht="57">
      <c r="A163" s="795" t="s">
        <v>485</v>
      </c>
      <c r="B163" s="797" t="s">
        <v>486</v>
      </c>
      <c r="C163" s="797" t="s">
        <v>418</v>
      </c>
      <c r="D163" s="70" t="s">
        <v>487</v>
      </c>
      <c r="E163" s="31" t="s">
        <v>420</v>
      </c>
      <c r="F163" s="1042">
        <v>0.15</v>
      </c>
      <c r="G163" s="762" t="s">
        <v>74</v>
      </c>
      <c r="H163" s="799">
        <v>44621</v>
      </c>
      <c r="I163" s="799">
        <v>44926</v>
      </c>
      <c r="J163" s="766" t="s">
        <v>27</v>
      </c>
      <c r="K163" s="763" t="s">
        <v>408</v>
      </c>
      <c r="L163" s="766" t="s">
        <v>27</v>
      </c>
      <c r="M163" s="766" t="s">
        <v>27</v>
      </c>
    </row>
    <row r="164" spans="1:13" s="9" customFormat="1" ht="57">
      <c r="A164" s="796"/>
      <c r="B164" s="798"/>
      <c r="C164" s="798"/>
      <c r="D164" s="38" t="s">
        <v>488</v>
      </c>
      <c r="E164" s="317" t="s">
        <v>422</v>
      </c>
      <c r="F164" s="1043"/>
      <c r="G164" s="763"/>
      <c r="H164" s="799"/>
      <c r="I164" s="799"/>
      <c r="J164" s="766"/>
      <c r="K164" s="763"/>
      <c r="L164" s="766"/>
      <c r="M164" s="766"/>
    </row>
    <row r="165" spans="1:13" s="9" customFormat="1" ht="57">
      <c r="A165" s="796"/>
      <c r="B165" s="798"/>
      <c r="C165" s="798"/>
      <c r="D165" s="38" t="s">
        <v>489</v>
      </c>
      <c r="E165" s="38" t="s">
        <v>424</v>
      </c>
      <c r="F165" s="126">
        <v>0.3</v>
      </c>
      <c r="G165" s="80" t="s">
        <v>74</v>
      </c>
      <c r="H165" s="799"/>
      <c r="I165" s="799"/>
      <c r="J165" s="766"/>
      <c r="K165" s="763"/>
      <c r="L165" s="766"/>
      <c r="M165" s="766"/>
    </row>
    <row r="166" spans="1:13" s="9" customFormat="1" ht="57">
      <c r="A166" s="796"/>
      <c r="B166" s="798"/>
      <c r="C166" s="798"/>
      <c r="D166" s="38" t="s">
        <v>490</v>
      </c>
      <c r="E166" s="38" t="s">
        <v>426</v>
      </c>
      <c r="F166" s="126">
        <v>0.3</v>
      </c>
      <c r="G166" s="80" t="s">
        <v>98</v>
      </c>
      <c r="H166" s="799"/>
      <c r="I166" s="799"/>
      <c r="J166" s="766"/>
      <c r="K166" s="763"/>
      <c r="L166" s="766"/>
      <c r="M166" s="766"/>
    </row>
    <row r="167" spans="1:13" s="9" customFormat="1" ht="42.75">
      <c r="A167" s="796"/>
      <c r="B167" s="798"/>
      <c r="C167" s="798"/>
      <c r="D167" s="38" t="s">
        <v>491</v>
      </c>
      <c r="E167" s="38" t="s">
        <v>429</v>
      </c>
      <c r="F167" s="126">
        <v>0.15</v>
      </c>
      <c r="G167" s="80" t="s">
        <v>74</v>
      </c>
      <c r="H167" s="799"/>
      <c r="I167" s="799"/>
      <c r="J167" s="766"/>
      <c r="K167" s="763"/>
      <c r="L167" s="766"/>
      <c r="M167" s="766"/>
    </row>
    <row r="168" spans="1:13" s="9" customFormat="1" ht="57.75" thickBot="1">
      <c r="A168" s="924"/>
      <c r="B168" s="925"/>
      <c r="C168" s="925"/>
      <c r="D168" s="47" t="s">
        <v>492</v>
      </c>
      <c r="E168" s="47" t="s">
        <v>431</v>
      </c>
      <c r="F168" s="129">
        <v>0.1</v>
      </c>
      <c r="G168" s="131" t="s">
        <v>493</v>
      </c>
      <c r="H168" s="926"/>
      <c r="I168" s="926"/>
      <c r="J168" s="767"/>
      <c r="K168" s="764"/>
      <c r="L168" s="767"/>
      <c r="M168" s="767"/>
    </row>
    <row r="169" spans="1:13" s="9" customFormat="1" ht="14.25"/>
    <row r="170" spans="1:13" s="9" customFormat="1" ht="14.25"/>
    <row r="171" spans="1:13" s="9" customFormat="1">
      <c r="A171" s="19"/>
      <c r="B171" s="19"/>
      <c r="C171" s="19"/>
      <c r="D171" s="19"/>
      <c r="E171" s="19"/>
      <c r="F171" s="18"/>
      <c r="G171" s="18"/>
      <c r="H171" s="18"/>
      <c r="I171" s="18"/>
      <c r="J171" s="18"/>
      <c r="K171" s="18"/>
      <c r="L171" s="18"/>
      <c r="M171" s="18"/>
    </row>
    <row r="172" spans="1:13" s="9" customFormat="1" ht="15.75" thickBot="1">
      <c r="A172" s="16" t="s">
        <v>591</v>
      </c>
    </row>
    <row r="173" spans="1:13" s="9" customFormat="1" ht="15.75" thickBot="1">
      <c r="A173" s="714" t="s">
        <v>66</v>
      </c>
      <c r="B173" s="715"/>
      <c r="C173" s="715"/>
      <c r="D173" s="715"/>
      <c r="E173" s="715"/>
      <c r="F173" s="715"/>
      <c r="G173" s="715"/>
      <c r="H173" s="715"/>
      <c r="I173" s="715"/>
      <c r="J173" s="715"/>
      <c r="K173" s="715"/>
      <c r="L173" s="715"/>
      <c r="M173" s="756"/>
    </row>
    <row r="174" spans="1:13" s="9" customFormat="1" ht="15.75" thickBot="1">
      <c r="A174" s="934" t="s">
        <v>494</v>
      </c>
      <c r="B174" s="935"/>
      <c r="C174" s="935"/>
      <c r="D174" s="935"/>
      <c r="E174" s="935"/>
      <c r="F174" s="935"/>
      <c r="G174" s="935"/>
      <c r="H174" s="935"/>
      <c r="I174" s="935"/>
      <c r="J174" s="935"/>
      <c r="K174" s="935"/>
      <c r="L174" s="935"/>
      <c r="M174" s="936"/>
    </row>
    <row r="175" spans="1:13" s="9" customFormat="1" ht="14.25">
      <c r="A175" s="983" t="s">
        <v>67</v>
      </c>
      <c r="B175" s="984" t="s">
        <v>9</v>
      </c>
      <c r="C175" s="933" t="s">
        <v>10</v>
      </c>
      <c r="D175" s="933" t="s">
        <v>68</v>
      </c>
      <c r="E175" s="984" t="s">
        <v>69</v>
      </c>
      <c r="F175" s="597" t="s">
        <v>13</v>
      </c>
      <c r="G175" s="597" t="s">
        <v>14</v>
      </c>
      <c r="H175" s="1215" t="s">
        <v>15</v>
      </c>
      <c r="I175" s="1216"/>
      <c r="J175" s="933" t="s">
        <v>16</v>
      </c>
      <c r="K175" s="933"/>
      <c r="L175" s="933"/>
      <c r="M175" s="933" t="s">
        <v>17</v>
      </c>
    </row>
    <row r="176" spans="1:13" s="9" customFormat="1" ht="26.25" thickBot="1">
      <c r="A176" s="719"/>
      <c r="B176" s="676"/>
      <c r="C176" s="720"/>
      <c r="D176" s="720"/>
      <c r="E176" s="676"/>
      <c r="F176" s="1211"/>
      <c r="G176" s="597"/>
      <c r="H176" s="279" t="s">
        <v>189</v>
      </c>
      <c r="I176" s="279" t="s">
        <v>190</v>
      </c>
      <c r="J176" s="212" t="s">
        <v>215</v>
      </c>
      <c r="K176" s="279" t="s">
        <v>19</v>
      </c>
      <c r="L176" s="279" t="s">
        <v>402</v>
      </c>
      <c r="M176" s="648"/>
    </row>
    <row r="177" spans="1:13" s="9" customFormat="1" ht="42.75">
      <c r="A177" s="874" t="s">
        <v>497</v>
      </c>
      <c r="B177" s="542" t="s">
        <v>97</v>
      </c>
      <c r="C177" s="1209" t="s">
        <v>498</v>
      </c>
      <c r="D177" s="156" t="s">
        <v>499</v>
      </c>
      <c r="E177" s="427" t="s">
        <v>246</v>
      </c>
      <c r="F177" s="350">
        <v>0.25</v>
      </c>
      <c r="G177" s="428" t="s">
        <v>85</v>
      </c>
      <c r="H177" s="593">
        <v>44562</v>
      </c>
      <c r="I177" s="593">
        <v>44651</v>
      </c>
      <c r="J177" s="727" t="s">
        <v>27</v>
      </c>
      <c r="K177" s="866" t="s">
        <v>70</v>
      </c>
      <c r="L177" s="727" t="s">
        <v>27</v>
      </c>
      <c r="M177" s="962">
        <f>L180</f>
        <v>1500000</v>
      </c>
    </row>
    <row r="178" spans="1:13" s="9" customFormat="1" ht="57">
      <c r="A178" s="874"/>
      <c r="B178" s="542"/>
      <c r="C178" s="1209"/>
      <c r="D178" s="39" t="s">
        <v>500</v>
      </c>
      <c r="E178" s="399" t="s">
        <v>247</v>
      </c>
      <c r="F178" s="351">
        <v>0.15</v>
      </c>
      <c r="G178" s="400" t="s">
        <v>85</v>
      </c>
      <c r="H178" s="593"/>
      <c r="I178" s="593"/>
      <c r="J178" s="727"/>
      <c r="K178" s="866"/>
      <c r="L178" s="727"/>
      <c r="M178" s="962"/>
    </row>
    <row r="179" spans="1:13" s="9" customFormat="1" ht="57">
      <c r="A179" s="874"/>
      <c r="B179" s="542"/>
      <c r="C179" s="1209"/>
      <c r="D179" s="39" t="s">
        <v>501</v>
      </c>
      <c r="E179" s="363" t="s">
        <v>502</v>
      </c>
      <c r="F179" s="351">
        <v>0.2</v>
      </c>
      <c r="G179" s="400" t="s">
        <v>503</v>
      </c>
      <c r="H179" s="985"/>
      <c r="I179" s="985"/>
      <c r="J179" s="634"/>
      <c r="K179" s="944"/>
      <c r="L179" s="634"/>
      <c r="M179" s="962"/>
    </row>
    <row r="180" spans="1:13" s="9" customFormat="1" ht="43.5" thickBot="1">
      <c r="A180" s="875"/>
      <c r="B180" s="543"/>
      <c r="C180" s="1210"/>
      <c r="D180" s="364" t="s">
        <v>504</v>
      </c>
      <c r="E180" s="364" t="s">
        <v>248</v>
      </c>
      <c r="F180" s="352">
        <v>0.4</v>
      </c>
      <c r="G180" s="401" t="s">
        <v>85</v>
      </c>
      <c r="H180" s="402">
        <v>44652</v>
      </c>
      <c r="I180" s="402">
        <v>44926</v>
      </c>
      <c r="J180" s="61" t="s">
        <v>99</v>
      </c>
      <c r="K180" s="403" t="s">
        <v>505</v>
      </c>
      <c r="L180" s="404">
        <v>1500000</v>
      </c>
      <c r="M180" s="963"/>
    </row>
    <row r="181" spans="1:13" s="9" customFormat="1" ht="28.5">
      <c r="A181" s="948" t="s">
        <v>506</v>
      </c>
      <c r="B181" s="951" t="s">
        <v>507</v>
      </c>
      <c r="C181" s="951" t="s">
        <v>508</v>
      </c>
      <c r="D181" s="236" t="s">
        <v>509</v>
      </c>
      <c r="E181" s="405" t="s">
        <v>510</v>
      </c>
      <c r="F181" s="63">
        <v>0.3</v>
      </c>
      <c r="G181" s="209" t="s">
        <v>85</v>
      </c>
      <c r="H181" s="953">
        <v>44562</v>
      </c>
      <c r="I181" s="953">
        <v>44926</v>
      </c>
      <c r="J181" s="568" t="s">
        <v>27</v>
      </c>
      <c r="K181" s="577" t="s">
        <v>511</v>
      </c>
      <c r="L181" s="568" t="s">
        <v>27</v>
      </c>
      <c r="M181" s="774" t="s">
        <v>27</v>
      </c>
    </row>
    <row r="182" spans="1:13" s="9" customFormat="1" ht="42.75">
      <c r="A182" s="949"/>
      <c r="B182" s="655"/>
      <c r="C182" s="655"/>
      <c r="D182" s="232" t="s">
        <v>512</v>
      </c>
      <c r="E182" s="406" t="s">
        <v>510</v>
      </c>
      <c r="F182" s="64">
        <v>0.3</v>
      </c>
      <c r="G182" s="65" t="s">
        <v>85</v>
      </c>
      <c r="H182" s="953"/>
      <c r="I182" s="953"/>
      <c r="J182" s="568"/>
      <c r="K182" s="577"/>
      <c r="L182" s="568"/>
      <c r="M182" s="774"/>
    </row>
    <row r="183" spans="1:13" s="9" customFormat="1" ht="42.75">
      <c r="A183" s="949"/>
      <c r="B183" s="655"/>
      <c r="C183" s="655"/>
      <c r="D183" s="407" t="s">
        <v>513</v>
      </c>
      <c r="E183" s="406" t="s">
        <v>510</v>
      </c>
      <c r="F183" s="64">
        <v>0.15</v>
      </c>
      <c r="G183" s="65" t="s">
        <v>85</v>
      </c>
      <c r="H183" s="953"/>
      <c r="I183" s="953"/>
      <c r="J183" s="568"/>
      <c r="K183" s="577"/>
      <c r="L183" s="568"/>
      <c r="M183" s="774"/>
    </row>
    <row r="184" spans="1:13" s="9" customFormat="1" ht="57">
      <c r="A184" s="949"/>
      <c r="B184" s="655"/>
      <c r="C184" s="655"/>
      <c r="D184" s="232" t="s">
        <v>514</v>
      </c>
      <c r="E184" s="406" t="s">
        <v>515</v>
      </c>
      <c r="F184" s="64">
        <v>0.1</v>
      </c>
      <c r="G184" s="65" t="s">
        <v>85</v>
      </c>
      <c r="H184" s="953"/>
      <c r="I184" s="953"/>
      <c r="J184" s="568"/>
      <c r="K184" s="577"/>
      <c r="L184" s="568"/>
      <c r="M184" s="774"/>
    </row>
    <row r="185" spans="1:13" s="9" customFormat="1" ht="72" thickBot="1">
      <c r="A185" s="950"/>
      <c r="B185" s="952"/>
      <c r="C185" s="952"/>
      <c r="D185" s="408" t="s">
        <v>516</v>
      </c>
      <c r="E185" s="409" t="s">
        <v>517</v>
      </c>
      <c r="F185" s="67">
        <v>0.15</v>
      </c>
      <c r="G185" s="68" t="s">
        <v>85</v>
      </c>
      <c r="H185" s="954"/>
      <c r="I185" s="954"/>
      <c r="J185" s="569"/>
      <c r="K185" s="578"/>
      <c r="L185" s="569"/>
      <c r="M185" s="775"/>
    </row>
    <row r="186" spans="1:13" s="9" customFormat="1" ht="71.25">
      <c r="A186" s="986" t="s">
        <v>518</v>
      </c>
      <c r="B186" s="750" t="s">
        <v>519</v>
      </c>
      <c r="C186" s="750" t="s">
        <v>520</v>
      </c>
      <c r="D186" s="70" t="s">
        <v>521</v>
      </c>
      <c r="E186" s="31" t="s">
        <v>128</v>
      </c>
      <c r="F186" s="534">
        <v>0.15</v>
      </c>
      <c r="G186" s="205" t="s">
        <v>85</v>
      </c>
      <c r="H186" s="987">
        <v>44562</v>
      </c>
      <c r="I186" s="987">
        <v>44926</v>
      </c>
      <c r="J186" s="769" t="s">
        <v>27</v>
      </c>
      <c r="K186" s="988" t="s">
        <v>511</v>
      </c>
      <c r="L186" s="769" t="s">
        <v>27</v>
      </c>
      <c r="M186" s="839" t="s">
        <v>27</v>
      </c>
    </row>
    <row r="187" spans="1:13" s="9" customFormat="1" ht="28.5">
      <c r="A187" s="565"/>
      <c r="B187" s="732"/>
      <c r="C187" s="732"/>
      <c r="D187" s="38" t="s">
        <v>522</v>
      </c>
      <c r="E187" s="480" t="s">
        <v>129</v>
      </c>
      <c r="F187" s="126">
        <v>0.3</v>
      </c>
      <c r="G187" s="80" t="s">
        <v>85</v>
      </c>
      <c r="H187" s="953"/>
      <c r="I187" s="953"/>
      <c r="J187" s="568"/>
      <c r="K187" s="577"/>
      <c r="L187" s="568"/>
      <c r="M187" s="989"/>
    </row>
    <row r="188" spans="1:13" s="9" customFormat="1" ht="42.75">
      <c r="A188" s="565"/>
      <c r="B188" s="732"/>
      <c r="C188" s="732"/>
      <c r="D188" s="38" t="s">
        <v>523</v>
      </c>
      <c r="E188" s="480" t="s">
        <v>524</v>
      </c>
      <c r="F188" s="126">
        <v>0.2</v>
      </c>
      <c r="G188" s="80" t="s">
        <v>98</v>
      </c>
      <c r="H188" s="953"/>
      <c r="I188" s="953"/>
      <c r="J188" s="568"/>
      <c r="K188" s="577"/>
      <c r="L188" s="568"/>
      <c r="M188" s="989"/>
    </row>
    <row r="189" spans="1:13" s="9" customFormat="1" ht="28.5">
      <c r="A189" s="565"/>
      <c r="B189" s="732"/>
      <c r="C189" s="732"/>
      <c r="D189" s="38" t="s">
        <v>525</v>
      </c>
      <c r="E189" s="480" t="s">
        <v>526</v>
      </c>
      <c r="F189" s="126">
        <v>0.25</v>
      </c>
      <c r="G189" s="80" t="s">
        <v>85</v>
      </c>
      <c r="H189" s="953"/>
      <c r="I189" s="953"/>
      <c r="J189" s="568"/>
      <c r="K189" s="577"/>
      <c r="L189" s="568"/>
      <c r="M189" s="989"/>
    </row>
    <row r="190" spans="1:13" s="9" customFormat="1" ht="43.5" thickBot="1">
      <c r="A190" s="566"/>
      <c r="B190" s="733"/>
      <c r="C190" s="733"/>
      <c r="D190" s="521" t="s">
        <v>527</v>
      </c>
      <c r="E190" s="521" t="s">
        <v>528</v>
      </c>
      <c r="F190" s="129">
        <v>0.1</v>
      </c>
      <c r="G190" s="131" t="s">
        <v>529</v>
      </c>
      <c r="H190" s="954"/>
      <c r="I190" s="954"/>
      <c r="J190" s="569"/>
      <c r="K190" s="578"/>
      <c r="L190" s="569"/>
      <c r="M190" s="990"/>
    </row>
    <row r="191" spans="1:13" s="9" customFormat="1" ht="14.25"/>
    <row r="192" spans="1:13" s="9" customFormat="1" ht="14.25"/>
    <row r="193" spans="1:13" s="9" customFormat="1" ht="14.25"/>
    <row r="194" spans="1:13" s="9" customFormat="1" ht="14.25"/>
    <row r="195" spans="1:13" s="9" customFormat="1" ht="15.75" thickBot="1">
      <c r="A195" s="16" t="s">
        <v>591</v>
      </c>
    </row>
    <row r="196" spans="1:13" s="9" customFormat="1" ht="15.75" thickBot="1">
      <c r="A196" s="714" t="s">
        <v>66</v>
      </c>
      <c r="B196" s="715"/>
      <c r="C196" s="715"/>
      <c r="D196" s="715"/>
      <c r="E196" s="715"/>
      <c r="F196" s="715"/>
      <c r="G196" s="715"/>
      <c r="H196" s="715"/>
      <c r="I196" s="715"/>
      <c r="J196" s="715"/>
      <c r="K196" s="715"/>
      <c r="L196" s="715"/>
      <c r="M196" s="756"/>
    </row>
    <row r="197" spans="1:13" s="9" customFormat="1" ht="14.1" customHeight="1">
      <c r="A197" s="931" t="s">
        <v>530</v>
      </c>
      <c r="B197" s="931"/>
      <c r="C197" s="931"/>
      <c r="D197" s="931"/>
      <c r="E197" s="931"/>
      <c r="F197" s="931"/>
      <c r="G197" s="931"/>
      <c r="H197" s="931"/>
      <c r="I197" s="931"/>
      <c r="J197" s="931"/>
      <c r="K197" s="931"/>
      <c r="L197" s="931"/>
      <c r="M197" s="931"/>
    </row>
    <row r="198" spans="1:13" s="9" customFormat="1" ht="10.5" customHeight="1">
      <c r="A198" s="718" t="s">
        <v>67</v>
      </c>
      <c r="B198" s="647" t="s">
        <v>9</v>
      </c>
      <c r="C198" s="648" t="s">
        <v>10</v>
      </c>
      <c r="D198" s="648" t="s">
        <v>68</v>
      </c>
      <c r="E198" s="647" t="s">
        <v>69</v>
      </c>
      <c r="F198" s="647" t="s">
        <v>13</v>
      </c>
      <c r="G198" s="647" t="s">
        <v>14</v>
      </c>
      <c r="H198" s="648" t="s">
        <v>15</v>
      </c>
      <c r="I198" s="648"/>
      <c r="J198" s="648" t="s">
        <v>16</v>
      </c>
      <c r="K198" s="648"/>
      <c r="L198" s="648"/>
      <c r="M198" s="758" t="s">
        <v>17</v>
      </c>
    </row>
    <row r="199" spans="1:13" s="9" customFormat="1" ht="25.5">
      <c r="A199" s="718"/>
      <c r="B199" s="647"/>
      <c r="C199" s="648"/>
      <c r="D199" s="648"/>
      <c r="E199" s="647"/>
      <c r="F199" s="647"/>
      <c r="G199" s="647"/>
      <c r="H199" s="354" t="s">
        <v>189</v>
      </c>
      <c r="I199" s="354" t="s">
        <v>190</v>
      </c>
      <c r="J199" s="353" t="s">
        <v>495</v>
      </c>
      <c r="K199" s="354" t="s">
        <v>496</v>
      </c>
      <c r="L199" s="353" t="s">
        <v>20</v>
      </c>
      <c r="M199" s="758"/>
    </row>
    <row r="200" spans="1:13" s="276" customFormat="1" ht="65.45" customHeight="1">
      <c r="A200" s="564" t="s">
        <v>531</v>
      </c>
      <c r="B200" s="567" t="s">
        <v>100</v>
      </c>
      <c r="C200" s="570" t="s">
        <v>101</v>
      </c>
      <c r="D200" s="76" t="s">
        <v>532</v>
      </c>
      <c r="E200" s="76" t="s">
        <v>533</v>
      </c>
      <c r="F200" s="230">
        <v>0.09</v>
      </c>
      <c r="G200" s="573" t="s">
        <v>948</v>
      </c>
      <c r="H200" s="296">
        <v>44743</v>
      </c>
      <c r="I200" s="296">
        <v>44788</v>
      </c>
      <c r="J200" s="576" t="s">
        <v>27</v>
      </c>
      <c r="K200" s="579" t="s">
        <v>70</v>
      </c>
      <c r="L200" s="582" t="s">
        <v>27</v>
      </c>
      <c r="M200" s="585" t="s">
        <v>27</v>
      </c>
    </row>
    <row r="201" spans="1:13" s="9" customFormat="1" ht="60.6" customHeight="1">
      <c r="A201" s="565"/>
      <c r="B201" s="568"/>
      <c r="C201" s="571"/>
      <c r="D201" s="109" t="s">
        <v>534</v>
      </c>
      <c r="E201" s="109" t="s">
        <v>533</v>
      </c>
      <c r="F201" s="230">
        <v>0.09</v>
      </c>
      <c r="G201" s="574"/>
      <c r="H201" s="296">
        <v>44774</v>
      </c>
      <c r="I201" s="296">
        <v>44804</v>
      </c>
      <c r="J201" s="577"/>
      <c r="K201" s="580"/>
      <c r="L201" s="583"/>
      <c r="M201" s="586"/>
    </row>
    <row r="202" spans="1:13" s="9" customFormat="1" ht="48" customHeight="1">
      <c r="A202" s="565"/>
      <c r="B202" s="568"/>
      <c r="C202" s="571"/>
      <c r="D202" s="109" t="s">
        <v>535</v>
      </c>
      <c r="E202" s="109" t="s">
        <v>533</v>
      </c>
      <c r="F202" s="230">
        <v>0.09</v>
      </c>
      <c r="G202" s="574"/>
      <c r="H202" s="296">
        <v>44562</v>
      </c>
      <c r="I202" s="296">
        <v>44804</v>
      </c>
      <c r="J202" s="577"/>
      <c r="K202" s="580"/>
      <c r="L202" s="583"/>
      <c r="M202" s="586"/>
    </row>
    <row r="203" spans="1:13" s="9" customFormat="1" ht="49.5" customHeight="1">
      <c r="A203" s="565"/>
      <c r="B203" s="568"/>
      <c r="C203" s="571"/>
      <c r="D203" s="109" t="s">
        <v>536</v>
      </c>
      <c r="E203" s="109" t="s">
        <v>533</v>
      </c>
      <c r="F203" s="230">
        <v>0.09</v>
      </c>
      <c r="G203" s="574"/>
      <c r="H203" s="296">
        <v>44562</v>
      </c>
      <c r="I203" s="296">
        <v>44742</v>
      </c>
      <c r="J203" s="577"/>
      <c r="K203" s="580"/>
      <c r="L203" s="583"/>
      <c r="M203" s="586"/>
    </row>
    <row r="204" spans="1:13" s="9" customFormat="1" ht="48.6" customHeight="1">
      <c r="A204" s="565"/>
      <c r="B204" s="568"/>
      <c r="C204" s="571"/>
      <c r="D204" s="109" t="s">
        <v>537</v>
      </c>
      <c r="E204" s="109" t="s">
        <v>533</v>
      </c>
      <c r="F204" s="230">
        <v>0.09</v>
      </c>
      <c r="G204" s="574"/>
      <c r="H204" s="296">
        <v>44562</v>
      </c>
      <c r="I204" s="296">
        <v>44620</v>
      </c>
      <c r="J204" s="577"/>
      <c r="K204" s="580"/>
      <c r="L204" s="583"/>
      <c r="M204" s="586"/>
    </row>
    <row r="205" spans="1:13" s="9" customFormat="1" ht="28.5">
      <c r="A205" s="565"/>
      <c r="B205" s="568"/>
      <c r="C205" s="571"/>
      <c r="D205" s="109" t="s">
        <v>538</v>
      </c>
      <c r="E205" s="109" t="s">
        <v>533</v>
      </c>
      <c r="F205" s="230">
        <v>0.09</v>
      </c>
      <c r="G205" s="574"/>
      <c r="H205" s="296">
        <v>44562</v>
      </c>
      <c r="I205" s="296">
        <v>44592</v>
      </c>
      <c r="J205" s="577"/>
      <c r="K205" s="580"/>
      <c r="L205" s="583"/>
      <c r="M205" s="586"/>
    </row>
    <row r="206" spans="1:13" s="9" customFormat="1" ht="42.75">
      <c r="A206" s="565"/>
      <c r="B206" s="568"/>
      <c r="C206" s="571"/>
      <c r="D206" s="109" t="s">
        <v>539</v>
      </c>
      <c r="E206" s="109" t="s">
        <v>533</v>
      </c>
      <c r="F206" s="230">
        <v>0.09</v>
      </c>
      <c r="G206" s="574"/>
      <c r="H206" s="296">
        <v>44652</v>
      </c>
      <c r="I206" s="296">
        <v>44742</v>
      </c>
      <c r="J206" s="577"/>
      <c r="K206" s="580"/>
      <c r="L206" s="583"/>
      <c r="M206" s="586"/>
    </row>
    <row r="207" spans="1:13" s="9" customFormat="1" ht="55.5" customHeight="1">
      <c r="A207" s="565"/>
      <c r="B207" s="568"/>
      <c r="C207" s="571"/>
      <c r="D207" s="109" t="s">
        <v>540</v>
      </c>
      <c r="E207" s="109" t="s">
        <v>533</v>
      </c>
      <c r="F207" s="230">
        <v>0.09</v>
      </c>
      <c r="G207" s="574"/>
      <c r="H207" s="296">
        <v>44652</v>
      </c>
      <c r="I207" s="296">
        <v>44804</v>
      </c>
      <c r="J207" s="577"/>
      <c r="K207" s="580"/>
      <c r="L207" s="583"/>
      <c r="M207" s="586"/>
    </row>
    <row r="208" spans="1:13" s="9" customFormat="1" ht="42" customHeight="1">
      <c r="A208" s="565"/>
      <c r="B208" s="568"/>
      <c r="C208" s="571"/>
      <c r="D208" s="109" t="s">
        <v>541</v>
      </c>
      <c r="E208" s="109" t="s">
        <v>533</v>
      </c>
      <c r="F208" s="230">
        <v>0.09</v>
      </c>
      <c r="G208" s="574"/>
      <c r="H208" s="296">
        <v>44593</v>
      </c>
      <c r="I208" s="296">
        <v>44683</v>
      </c>
      <c r="J208" s="577"/>
      <c r="K208" s="580"/>
      <c r="L208" s="583"/>
      <c r="M208" s="586"/>
    </row>
    <row r="209" spans="1:13" s="9" customFormat="1" ht="29.45" customHeight="1">
      <c r="A209" s="565"/>
      <c r="B209" s="568"/>
      <c r="C209" s="571"/>
      <c r="D209" s="76" t="s">
        <v>946</v>
      </c>
      <c r="E209" s="109" t="s">
        <v>533</v>
      </c>
      <c r="F209" s="230">
        <v>0.09</v>
      </c>
      <c r="G209" s="574"/>
      <c r="H209" s="296">
        <v>44562</v>
      </c>
      <c r="I209" s="296">
        <v>44651</v>
      </c>
      <c r="J209" s="577"/>
      <c r="K209" s="580"/>
      <c r="L209" s="583"/>
      <c r="M209" s="586"/>
    </row>
    <row r="210" spans="1:13" s="9" customFormat="1" ht="30.6" customHeight="1" thickBot="1">
      <c r="A210" s="566"/>
      <c r="B210" s="569"/>
      <c r="C210" s="572"/>
      <c r="D210" s="89" t="s">
        <v>947</v>
      </c>
      <c r="E210" s="89" t="s">
        <v>249</v>
      </c>
      <c r="F210" s="231">
        <v>0.1</v>
      </c>
      <c r="G210" s="575"/>
      <c r="H210" s="297">
        <v>44652</v>
      </c>
      <c r="I210" s="297">
        <v>44926</v>
      </c>
      <c r="J210" s="578"/>
      <c r="K210" s="581"/>
      <c r="L210" s="584"/>
      <c r="M210" s="587"/>
    </row>
    <row r="211" spans="1:13" s="9" customFormat="1" ht="14.25">
      <c r="A211" s="22"/>
      <c r="B211" s="24"/>
      <c r="C211" s="281"/>
      <c r="D211" s="94"/>
      <c r="E211" s="94"/>
      <c r="F211" s="365"/>
      <c r="G211" s="134"/>
      <c r="H211" s="343"/>
      <c r="I211" s="343"/>
      <c r="J211" s="343"/>
      <c r="K211" s="343"/>
      <c r="L211" s="24"/>
      <c r="M211" s="119"/>
    </row>
    <row r="212" spans="1:13" s="9" customFormat="1" ht="15.75" thickBot="1">
      <c r="A212" s="16" t="s">
        <v>78</v>
      </c>
    </row>
    <row r="213" spans="1:13" s="9" customFormat="1">
      <c r="A213" s="825" t="s">
        <v>63</v>
      </c>
      <c r="B213" s="826"/>
      <c r="C213" s="826"/>
      <c r="D213" s="826"/>
      <c r="E213" s="826"/>
      <c r="F213" s="826"/>
      <c r="G213" s="826"/>
      <c r="H213" s="826"/>
      <c r="I213" s="826"/>
      <c r="J213" s="826"/>
      <c r="K213" s="826"/>
      <c r="L213" s="826"/>
      <c r="M213" s="827"/>
    </row>
    <row r="214" spans="1:13" s="9" customFormat="1" ht="15" customHeight="1">
      <c r="A214" s="930" t="s">
        <v>87</v>
      </c>
      <c r="B214" s="931"/>
      <c r="C214" s="931"/>
      <c r="D214" s="931"/>
      <c r="E214" s="931"/>
      <c r="F214" s="931"/>
      <c r="G214" s="931"/>
      <c r="H214" s="931"/>
      <c r="I214" s="931"/>
      <c r="J214" s="931"/>
      <c r="K214" s="931"/>
      <c r="L214" s="931"/>
      <c r="M214" s="932"/>
    </row>
    <row r="215" spans="1:13" s="9" customFormat="1" ht="15" customHeight="1">
      <c r="A215" s="677" t="s">
        <v>8</v>
      </c>
      <c r="B215" s="677" t="s">
        <v>9</v>
      </c>
      <c r="C215" s="970" t="s">
        <v>10</v>
      </c>
      <c r="D215" s="677" t="s">
        <v>11</v>
      </c>
      <c r="E215" s="677" t="s">
        <v>12</v>
      </c>
      <c r="F215" s="677" t="s">
        <v>13</v>
      </c>
      <c r="G215" s="677" t="s">
        <v>14</v>
      </c>
      <c r="H215" s="970" t="s">
        <v>15</v>
      </c>
      <c r="I215" s="970"/>
      <c r="J215" s="970" t="s">
        <v>16</v>
      </c>
      <c r="K215" s="970"/>
      <c r="L215" s="970"/>
      <c r="M215" s="677" t="s">
        <v>17</v>
      </c>
    </row>
    <row r="216" spans="1:13" s="9" customFormat="1" ht="24">
      <c r="A216" s="677"/>
      <c r="B216" s="677"/>
      <c r="C216" s="970"/>
      <c r="D216" s="677"/>
      <c r="E216" s="677"/>
      <c r="F216" s="677"/>
      <c r="G216" s="677"/>
      <c r="H216" s="178" t="s">
        <v>189</v>
      </c>
      <c r="I216" s="178" t="s">
        <v>190</v>
      </c>
      <c r="J216" s="415" t="s">
        <v>542</v>
      </c>
      <c r="K216" s="177" t="s">
        <v>496</v>
      </c>
      <c r="L216" s="177" t="s">
        <v>20</v>
      </c>
      <c r="M216" s="677"/>
    </row>
    <row r="217" spans="1:13" s="9" customFormat="1" ht="71.099999999999994" customHeight="1">
      <c r="A217" s="748" t="s">
        <v>543</v>
      </c>
      <c r="B217" s="195" t="s">
        <v>183</v>
      </c>
      <c r="C217" s="267" t="s">
        <v>88</v>
      </c>
      <c r="D217" s="141" t="s">
        <v>544</v>
      </c>
      <c r="E217" s="109" t="s">
        <v>545</v>
      </c>
      <c r="F217" s="183">
        <v>0.15</v>
      </c>
      <c r="G217" s="137" t="s">
        <v>85</v>
      </c>
      <c r="H217" s="329">
        <v>44562</v>
      </c>
      <c r="I217" s="329">
        <v>44926</v>
      </c>
      <c r="J217" s="171" t="s">
        <v>27</v>
      </c>
      <c r="K217" s="267" t="s">
        <v>27</v>
      </c>
      <c r="L217" s="171" t="s">
        <v>27</v>
      </c>
      <c r="M217" s="962">
        <f>L218</f>
        <v>952000</v>
      </c>
    </row>
    <row r="218" spans="1:13" s="9" customFormat="1" ht="96" customHeight="1" thickBot="1">
      <c r="A218" s="749"/>
      <c r="B218" s="59" t="s">
        <v>89</v>
      </c>
      <c r="C218" s="50" t="s">
        <v>546</v>
      </c>
      <c r="D218" s="59" t="s">
        <v>547</v>
      </c>
      <c r="E218" s="194" t="s">
        <v>90</v>
      </c>
      <c r="F218" s="188">
        <v>0.85</v>
      </c>
      <c r="G218" s="413" t="s">
        <v>91</v>
      </c>
      <c r="H218" s="336">
        <v>44562</v>
      </c>
      <c r="I218" s="336">
        <v>44926</v>
      </c>
      <c r="J218" s="61" t="s">
        <v>35</v>
      </c>
      <c r="K218" s="414" t="s">
        <v>92</v>
      </c>
      <c r="L218" s="411">
        <v>952000</v>
      </c>
      <c r="M218" s="963"/>
    </row>
    <row r="219" spans="1:13" s="9" customFormat="1" ht="59.1" customHeight="1">
      <c r="A219" s="964" t="s">
        <v>548</v>
      </c>
      <c r="B219" s="541" t="s">
        <v>549</v>
      </c>
      <c r="C219" s="541" t="s">
        <v>550</v>
      </c>
      <c r="D219" s="196" t="s">
        <v>551</v>
      </c>
      <c r="E219" s="153" t="s">
        <v>552</v>
      </c>
      <c r="F219" s="319">
        <v>0.1</v>
      </c>
      <c r="G219" s="211" t="s">
        <v>93</v>
      </c>
      <c r="H219" s="416">
        <v>44593</v>
      </c>
      <c r="I219" s="416">
        <v>44620</v>
      </c>
      <c r="J219" s="651" t="s">
        <v>27</v>
      </c>
      <c r="K219" s="651" t="s">
        <v>70</v>
      </c>
      <c r="L219" s="651" t="s">
        <v>27</v>
      </c>
      <c r="M219" s="967" t="s">
        <v>27</v>
      </c>
    </row>
    <row r="220" spans="1:13" s="9" customFormat="1" ht="43.5" customHeight="1">
      <c r="A220" s="964"/>
      <c r="B220" s="542"/>
      <c r="C220" s="542"/>
      <c r="D220" s="196" t="s">
        <v>553</v>
      </c>
      <c r="E220" s="153" t="s">
        <v>554</v>
      </c>
      <c r="F220" s="319">
        <v>0.1</v>
      </c>
      <c r="G220" s="211" t="s">
        <v>93</v>
      </c>
      <c r="H220" s="410">
        <v>44593</v>
      </c>
      <c r="I220" s="410">
        <v>44620</v>
      </c>
      <c r="J220" s="727"/>
      <c r="K220" s="727"/>
      <c r="L220" s="727"/>
      <c r="M220" s="967"/>
    </row>
    <row r="221" spans="1:13" s="9" customFormat="1" ht="39.6" customHeight="1">
      <c r="A221" s="964"/>
      <c r="B221" s="542"/>
      <c r="C221" s="542"/>
      <c r="D221" s="196" t="s">
        <v>555</v>
      </c>
      <c r="E221" s="39" t="s">
        <v>94</v>
      </c>
      <c r="F221" s="319">
        <v>0.1</v>
      </c>
      <c r="G221" s="318" t="s">
        <v>95</v>
      </c>
      <c r="H221" s="410">
        <v>44593</v>
      </c>
      <c r="I221" s="410">
        <v>44620</v>
      </c>
      <c r="J221" s="727"/>
      <c r="K221" s="727"/>
      <c r="L221" s="727"/>
      <c r="M221" s="967"/>
    </row>
    <row r="222" spans="1:13" s="9" customFormat="1" ht="56.45" customHeight="1">
      <c r="A222" s="964"/>
      <c r="B222" s="542"/>
      <c r="C222" s="542"/>
      <c r="D222" s="196" t="s">
        <v>556</v>
      </c>
      <c r="E222" s="76" t="s">
        <v>557</v>
      </c>
      <c r="F222" s="417">
        <v>0.2</v>
      </c>
      <c r="G222" s="400" t="s">
        <v>503</v>
      </c>
      <c r="H222" s="410">
        <v>44621</v>
      </c>
      <c r="I222" s="410">
        <v>44651</v>
      </c>
      <c r="J222" s="727"/>
      <c r="K222" s="727"/>
      <c r="L222" s="727"/>
      <c r="M222" s="967"/>
    </row>
    <row r="223" spans="1:13" s="9" customFormat="1" ht="28.5">
      <c r="A223" s="965"/>
      <c r="B223" s="542"/>
      <c r="C223" s="542"/>
      <c r="D223" s="172" t="s">
        <v>558</v>
      </c>
      <c r="E223" s="76" t="s">
        <v>90</v>
      </c>
      <c r="F223" s="418">
        <v>0.3</v>
      </c>
      <c r="G223" s="211" t="s">
        <v>96</v>
      </c>
      <c r="H223" s="410">
        <v>44652</v>
      </c>
      <c r="I223" s="410">
        <v>44926</v>
      </c>
      <c r="J223" s="727"/>
      <c r="K223" s="727"/>
      <c r="L223" s="727"/>
      <c r="M223" s="968"/>
    </row>
    <row r="224" spans="1:13" s="9" customFormat="1" ht="57.75" thickBot="1">
      <c r="A224" s="705"/>
      <c r="B224" s="543"/>
      <c r="C224" s="543"/>
      <c r="D224" s="218" t="s">
        <v>559</v>
      </c>
      <c r="E224" s="114" t="s">
        <v>560</v>
      </c>
      <c r="F224" s="419">
        <v>0.2</v>
      </c>
      <c r="G224" s="174" t="s">
        <v>96</v>
      </c>
      <c r="H224" s="402">
        <v>44910</v>
      </c>
      <c r="I224" s="402">
        <v>44941</v>
      </c>
      <c r="J224" s="966"/>
      <c r="K224" s="966"/>
      <c r="L224" s="966"/>
      <c r="M224" s="969"/>
    </row>
    <row r="225" spans="1:13" s="9" customFormat="1" ht="14.25">
      <c r="A225" s="19"/>
      <c r="B225" s="19"/>
      <c r="C225" s="175"/>
      <c r="D225" s="176"/>
      <c r="E225" s="176"/>
      <c r="F225" s="21"/>
      <c r="G225" s="21"/>
      <c r="H225" s="21"/>
      <c r="I225" s="21"/>
      <c r="J225" s="21"/>
      <c r="K225" s="21"/>
      <c r="L225" s="21"/>
      <c r="M225" s="21"/>
    </row>
    <row r="226" spans="1:13" s="9" customFormat="1" ht="17.25" customHeight="1">
      <c r="A226" s="366"/>
      <c r="B226" s="21"/>
      <c r="C226" s="21"/>
      <c r="D226" s="21"/>
      <c r="E226" s="21"/>
      <c r="F226" s="372"/>
      <c r="G226" s="372"/>
      <c r="H226" s="372"/>
      <c r="I226" s="372"/>
      <c r="J226" s="372"/>
      <c r="K226" s="372"/>
      <c r="L226" s="372"/>
      <c r="M226" s="372"/>
    </row>
    <row r="227" spans="1:13" s="9" customFormat="1" ht="17.25" customHeight="1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</row>
    <row r="228" spans="1:13" s="9" customFormat="1" ht="17.25" customHeight="1" thickBot="1">
      <c r="A228" s="16" t="s">
        <v>78</v>
      </c>
    </row>
    <row r="229" spans="1:13" s="9" customFormat="1" ht="17.25" customHeight="1" thickBot="1">
      <c r="A229" s="825" t="s">
        <v>63</v>
      </c>
      <c r="B229" s="826"/>
      <c r="C229" s="826"/>
      <c r="D229" s="826"/>
      <c r="E229" s="826"/>
      <c r="F229" s="826"/>
      <c r="G229" s="826"/>
      <c r="H229" s="826"/>
      <c r="I229" s="826"/>
      <c r="J229" s="826"/>
      <c r="K229" s="826"/>
      <c r="L229" s="826"/>
      <c r="M229" s="827"/>
    </row>
    <row r="230" spans="1:13" s="9" customFormat="1" ht="14.1" customHeight="1" thickBot="1">
      <c r="A230" s="959" t="s">
        <v>79</v>
      </c>
      <c r="B230" s="960"/>
      <c r="C230" s="960"/>
      <c r="D230" s="960"/>
      <c r="E230" s="960"/>
      <c r="F230" s="960"/>
      <c r="G230" s="960"/>
      <c r="H230" s="960"/>
      <c r="I230" s="960"/>
      <c r="J230" s="960"/>
      <c r="K230" s="960"/>
      <c r="L230" s="960"/>
      <c r="M230" s="961"/>
    </row>
    <row r="231" spans="1:13" s="9" customFormat="1" ht="14.1" customHeight="1">
      <c r="A231" s="757" t="s">
        <v>67</v>
      </c>
      <c r="B231" s="596" t="s">
        <v>9</v>
      </c>
      <c r="C231" s="703" t="s">
        <v>10</v>
      </c>
      <c r="D231" s="703" t="s">
        <v>68</v>
      </c>
      <c r="E231" s="596" t="s">
        <v>69</v>
      </c>
      <c r="F231" s="596" t="s">
        <v>13</v>
      </c>
      <c r="G231" s="596" t="s">
        <v>14</v>
      </c>
      <c r="H231" s="598" t="s">
        <v>15</v>
      </c>
      <c r="I231" s="599"/>
      <c r="J231" s="598" t="s">
        <v>16</v>
      </c>
      <c r="K231" s="599"/>
      <c r="L231" s="600"/>
      <c r="M231" s="562" t="s">
        <v>17</v>
      </c>
    </row>
    <row r="232" spans="1:13" s="9" customFormat="1" ht="26.25" thickBot="1">
      <c r="A232" s="821"/>
      <c r="B232" s="597"/>
      <c r="C232" s="822"/>
      <c r="D232" s="822"/>
      <c r="E232" s="597"/>
      <c r="F232" s="597"/>
      <c r="G232" s="597"/>
      <c r="H232" s="279" t="s">
        <v>189</v>
      </c>
      <c r="I232" s="279" t="s">
        <v>190</v>
      </c>
      <c r="J232" s="212" t="s">
        <v>728</v>
      </c>
      <c r="K232" s="213" t="s">
        <v>19</v>
      </c>
      <c r="L232" s="212" t="s">
        <v>20</v>
      </c>
      <c r="M232" s="563"/>
    </row>
    <row r="233" spans="1:13" s="9" customFormat="1" ht="42.95" customHeight="1">
      <c r="A233" s="747" t="s">
        <v>561</v>
      </c>
      <c r="B233" s="783" t="s">
        <v>80</v>
      </c>
      <c r="C233" s="783" t="s">
        <v>81</v>
      </c>
      <c r="D233" s="220" t="s">
        <v>562</v>
      </c>
      <c r="E233" s="220" t="s">
        <v>563</v>
      </c>
      <c r="F233" s="420">
        <v>0.1</v>
      </c>
      <c r="G233" s="35" t="s">
        <v>564</v>
      </c>
      <c r="H233" s="592">
        <v>44593</v>
      </c>
      <c r="I233" s="592">
        <v>44926</v>
      </c>
      <c r="J233" s="591" t="s">
        <v>27</v>
      </c>
      <c r="K233" s="588" t="s">
        <v>82</v>
      </c>
      <c r="L233" s="955">
        <v>20000</v>
      </c>
      <c r="M233" s="956">
        <f>L233*2</f>
        <v>40000</v>
      </c>
    </row>
    <row r="234" spans="1:13" s="9" customFormat="1" ht="44.45" customHeight="1">
      <c r="A234" s="748"/>
      <c r="B234" s="784"/>
      <c r="C234" s="784"/>
      <c r="D234" s="39" t="s">
        <v>565</v>
      </c>
      <c r="E234" s="39" t="s">
        <v>566</v>
      </c>
      <c r="F234" s="138">
        <v>0.1</v>
      </c>
      <c r="G234" s="42" t="s">
        <v>564</v>
      </c>
      <c r="H234" s="593"/>
      <c r="I234" s="593"/>
      <c r="J234" s="539"/>
      <c r="K234" s="542"/>
      <c r="L234" s="910"/>
      <c r="M234" s="957"/>
    </row>
    <row r="235" spans="1:13" s="9" customFormat="1" ht="59.45" customHeight="1">
      <c r="A235" s="748"/>
      <c r="B235" s="784"/>
      <c r="C235" s="784"/>
      <c r="D235" s="39" t="s">
        <v>567</v>
      </c>
      <c r="E235" s="39" t="s">
        <v>568</v>
      </c>
      <c r="F235" s="138">
        <v>0.15</v>
      </c>
      <c r="G235" s="43" t="s">
        <v>569</v>
      </c>
      <c r="H235" s="593"/>
      <c r="I235" s="593"/>
      <c r="J235" s="539"/>
      <c r="K235" s="542"/>
      <c r="L235" s="910"/>
      <c r="M235" s="957"/>
    </row>
    <row r="236" spans="1:13" s="9" customFormat="1" ht="48.95" customHeight="1">
      <c r="A236" s="748"/>
      <c r="B236" s="784"/>
      <c r="C236" s="784"/>
      <c r="D236" s="39" t="s">
        <v>570</v>
      </c>
      <c r="E236" s="39" t="s">
        <v>571</v>
      </c>
      <c r="F236" s="138">
        <v>0.15</v>
      </c>
      <c r="G236" s="784" t="s">
        <v>572</v>
      </c>
      <c r="H236" s="593"/>
      <c r="I236" s="593"/>
      <c r="J236" s="539"/>
      <c r="K236" s="542"/>
      <c r="L236" s="910"/>
      <c r="M236" s="957"/>
    </row>
    <row r="237" spans="1:13" s="9" customFormat="1" ht="38.1" customHeight="1">
      <c r="A237" s="748"/>
      <c r="B237" s="784"/>
      <c r="C237" s="784"/>
      <c r="D237" s="39" t="s">
        <v>573</v>
      </c>
      <c r="E237" s="39" t="s">
        <v>574</v>
      </c>
      <c r="F237" s="138">
        <v>0.4</v>
      </c>
      <c r="G237" s="784"/>
      <c r="H237" s="593"/>
      <c r="I237" s="593"/>
      <c r="J237" s="539"/>
      <c r="K237" s="542"/>
      <c r="L237" s="910"/>
      <c r="M237" s="957"/>
    </row>
    <row r="238" spans="1:13" s="9" customFormat="1" ht="33.950000000000003" customHeight="1" thickBot="1">
      <c r="A238" s="749"/>
      <c r="B238" s="785"/>
      <c r="C238" s="785"/>
      <c r="D238" s="421" t="s">
        <v>575</v>
      </c>
      <c r="E238" s="139" t="s">
        <v>83</v>
      </c>
      <c r="F238" s="180">
        <v>0.1</v>
      </c>
      <c r="G238" s="785"/>
      <c r="H238" s="594"/>
      <c r="I238" s="594"/>
      <c r="J238" s="540"/>
      <c r="K238" s="543"/>
      <c r="L238" s="911"/>
      <c r="M238" s="958"/>
    </row>
    <row r="239" spans="1:13" s="9" customFormat="1" ht="15.75" customHeight="1" thickBot="1">
      <c r="A239" s="934" t="s">
        <v>576</v>
      </c>
      <c r="B239" s="935"/>
      <c r="C239" s="935"/>
      <c r="D239" s="935"/>
      <c r="E239" s="935"/>
      <c r="F239" s="935"/>
      <c r="G239" s="935"/>
      <c r="H239" s="935"/>
      <c r="I239" s="935"/>
      <c r="J239" s="935"/>
      <c r="K239" s="935"/>
      <c r="L239" s="935"/>
      <c r="M239" s="936"/>
    </row>
    <row r="240" spans="1:13" s="9" customFormat="1" ht="67.5" customHeight="1">
      <c r="A240" s="937" t="s">
        <v>577</v>
      </c>
      <c r="B240" s="939" t="s">
        <v>84</v>
      </c>
      <c r="C240" s="940" t="s">
        <v>578</v>
      </c>
      <c r="D240" s="192" t="s">
        <v>579</v>
      </c>
      <c r="E240" s="192" t="s">
        <v>240</v>
      </c>
      <c r="F240" s="193">
        <v>0.1</v>
      </c>
      <c r="G240" s="423" t="s">
        <v>85</v>
      </c>
      <c r="H240" s="424">
        <v>44562</v>
      </c>
      <c r="I240" s="424">
        <v>44620</v>
      </c>
      <c r="J240" s="942" t="s">
        <v>27</v>
      </c>
      <c r="K240" s="944" t="s">
        <v>511</v>
      </c>
      <c r="L240" s="946" t="s">
        <v>27</v>
      </c>
      <c r="M240" s="634" t="s">
        <v>27</v>
      </c>
    </row>
    <row r="241" spans="1:13" s="9" customFormat="1" ht="49.5" customHeight="1">
      <c r="A241" s="938"/>
      <c r="B241" s="619"/>
      <c r="C241" s="941"/>
      <c r="D241" s="184" t="s">
        <v>945</v>
      </c>
      <c r="E241" s="185" t="s">
        <v>241</v>
      </c>
      <c r="F241" s="186">
        <v>0.15</v>
      </c>
      <c r="G241" s="422" t="s">
        <v>242</v>
      </c>
      <c r="H241" s="410">
        <v>44562</v>
      </c>
      <c r="I241" s="410">
        <v>44620</v>
      </c>
      <c r="J241" s="943"/>
      <c r="K241" s="945"/>
      <c r="L241" s="947"/>
      <c r="M241" s="619"/>
    </row>
    <row r="242" spans="1:13" s="9" customFormat="1" ht="50.1" customHeight="1">
      <c r="A242" s="938"/>
      <c r="B242" s="619"/>
      <c r="C242" s="941"/>
      <c r="D242" s="184" t="s">
        <v>580</v>
      </c>
      <c r="E242" s="185" t="s">
        <v>243</v>
      </c>
      <c r="F242" s="186">
        <v>0.15</v>
      </c>
      <c r="G242" s="422" t="s">
        <v>85</v>
      </c>
      <c r="H242" s="410">
        <v>44562</v>
      </c>
      <c r="I242" s="410">
        <v>44651</v>
      </c>
      <c r="J242" s="943"/>
      <c r="K242" s="945"/>
      <c r="L242" s="947"/>
      <c r="M242" s="619"/>
    </row>
    <row r="243" spans="1:13" s="9" customFormat="1" ht="46.5" customHeight="1">
      <c r="A243" s="938"/>
      <c r="B243" s="619"/>
      <c r="C243" s="941"/>
      <c r="D243" s="184" t="s">
        <v>581</v>
      </c>
      <c r="E243" s="184" t="s">
        <v>582</v>
      </c>
      <c r="F243" s="186">
        <v>0.1</v>
      </c>
      <c r="G243" s="422" t="s">
        <v>85</v>
      </c>
      <c r="H243" s="410">
        <v>44562</v>
      </c>
      <c r="I243" s="410">
        <v>44651</v>
      </c>
      <c r="J243" s="943"/>
      <c r="K243" s="945"/>
      <c r="L243" s="947"/>
      <c r="M243" s="619"/>
    </row>
    <row r="244" spans="1:13" s="9" customFormat="1" ht="39.950000000000003" customHeight="1">
      <c r="A244" s="938"/>
      <c r="B244" s="619"/>
      <c r="C244" s="941"/>
      <c r="D244" s="76" t="s">
        <v>583</v>
      </c>
      <c r="E244" s="76" t="s">
        <v>584</v>
      </c>
      <c r="F244" s="230">
        <v>0.1</v>
      </c>
      <c r="G244" s="211" t="s">
        <v>85</v>
      </c>
      <c r="H244" s="410">
        <v>44607</v>
      </c>
      <c r="I244" s="410">
        <v>44651</v>
      </c>
      <c r="J244" s="943"/>
      <c r="K244" s="945"/>
      <c r="L244" s="947"/>
      <c r="M244" s="619"/>
    </row>
    <row r="245" spans="1:13" s="9" customFormat="1" ht="38.450000000000003" customHeight="1">
      <c r="A245" s="938"/>
      <c r="B245" s="619"/>
      <c r="C245" s="941"/>
      <c r="D245" s="184" t="s">
        <v>585</v>
      </c>
      <c r="E245" s="39" t="s">
        <v>86</v>
      </c>
      <c r="F245" s="186">
        <v>0.15</v>
      </c>
      <c r="G245" s="422" t="s">
        <v>85</v>
      </c>
      <c r="H245" s="410">
        <v>44593</v>
      </c>
      <c r="I245" s="410">
        <v>44651</v>
      </c>
      <c r="J245" s="943"/>
      <c r="K245" s="945"/>
      <c r="L245" s="947"/>
      <c r="M245" s="619"/>
    </row>
    <row r="246" spans="1:13" s="9" customFormat="1" ht="42" customHeight="1">
      <c r="A246" s="938"/>
      <c r="B246" s="619"/>
      <c r="C246" s="941"/>
      <c r="D246" s="184" t="s">
        <v>586</v>
      </c>
      <c r="E246" s="39" t="s">
        <v>244</v>
      </c>
      <c r="F246" s="186">
        <v>0.1</v>
      </c>
      <c r="G246" s="422" t="s">
        <v>242</v>
      </c>
      <c r="H246" s="410">
        <v>44593</v>
      </c>
      <c r="I246" s="410">
        <v>44651</v>
      </c>
      <c r="J246" s="943"/>
      <c r="K246" s="945"/>
      <c r="L246" s="947"/>
      <c r="M246" s="619"/>
    </row>
    <row r="247" spans="1:13" s="9" customFormat="1" ht="51.95" customHeight="1">
      <c r="A247" s="938"/>
      <c r="B247" s="619"/>
      <c r="C247" s="941"/>
      <c r="D247" s="184" t="s">
        <v>587</v>
      </c>
      <c r="E247" s="39" t="s">
        <v>245</v>
      </c>
      <c r="F247" s="186">
        <v>0.1</v>
      </c>
      <c r="G247" s="422" t="s">
        <v>85</v>
      </c>
      <c r="H247" s="410">
        <v>44593</v>
      </c>
      <c r="I247" s="410">
        <v>44651</v>
      </c>
      <c r="J247" s="943"/>
      <c r="K247" s="945"/>
      <c r="L247" s="947"/>
      <c r="M247" s="619"/>
    </row>
    <row r="248" spans="1:13" s="9" customFormat="1" ht="42.95" customHeight="1">
      <c r="A248" s="938"/>
      <c r="B248" s="619"/>
      <c r="C248" s="941"/>
      <c r="D248" s="184" t="s">
        <v>588</v>
      </c>
      <c r="E248" s="184" t="s">
        <v>582</v>
      </c>
      <c r="F248" s="216">
        <v>0.05</v>
      </c>
      <c r="G248" s="412" t="s">
        <v>85</v>
      </c>
      <c r="H248" s="410">
        <v>44593</v>
      </c>
      <c r="I248" s="410">
        <v>44651</v>
      </c>
      <c r="J248" s="943"/>
      <c r="K248" s="945"/>
      <c r="L248" s="947"/>
      <c r="M248" s="619"/>
    </row>
    <row r="249" spans="1:13" s="9" customFormat="1" ht="60" customHeight="1">
      <c r="A249" s="938"/>
      <c r="B249" s="619"/>
      <c r="C249" s="941"/>
      <c r="D249" s="141" t="s">
        <v>589</v>
      </c>
      <c r="E249" s="156" t="s">
        <v>590</v>
      </c>
      <c r="F249" s="88"/>
      <c r="G249" s="43" t="s">
        <v>242</v>
      </c>
      <c r="H249" s="410">
        <v>44652</v>
      </c>
      <c r="I249" s="410">
        <v>44941</v>
      </c>
      <c r="J249" s="943"/>
      <c r="K249" s="945"/>
      <c r="L249" s="947"/>
      <c r="M249" s="619"/>
    </row>
    <row r="250" spans="1:13" s="9" customFormat="1" ht="15.75" customHeight="1">
      <c r="A250" s="372"/>
      <c r="B250" s="372"/>
      <c r="C250" s="372"/>
      <c r="D250" s="372"/>
      <c r="E250" s="372"/>
      <c r="F250" s="376"/>
      <c r="G250" s="376"/>
      <c r="H250" s="522"/>
      <c r="I250" s="376"/>
      <c r="J250" s="376"/>
      <c r="K250" s="376"/>
      <c r="L250" s="376"/>
      <c r="M250" s="376"/>
    </row>
    <row r="251" spans="1:13" s="9" customFormat="1" ht="15.75" customHeight="1">
      <c r="A251" s="376"/>
      <c r="B251" s="376"/>
      <c r="C251" s="376"/>
      <c r="D251" s="376"/>
      <c r="E251" s="376"/>
      <c r="F251" s="360"/>
      <c r="G251" s="360"/>
      <c r="H251" s="373"/>
      <c r="I251" s="373"/>
      <c r="J251" s="373"/>
      <c r="K251" s="373"/>
      <c r="L251" s="373"/>
      <c r="M251" s="373"/>
    </row>
    <row r="252" spans="1:13" s="9" customFormat="1" ht="14.25">
      <c r="A252" s="360"/>
      <c r="B252" s="360"/>
      <c r="C252" s="373"/>
      <c r="D252" s="360"/>
      <c r="E252" s="360"/>
      <c r="F252" s="360"/>
      <c r="G252" s="360"/>
      <c r="H252" s="373"/>
      <c r="I252" s="373"/>
      <c r="J252" s="373"/>
      <c r="K252" s="373"/>
      <c r="L252" s="360"/>
      <c r="M252" s="373"/>
    </row>
    <row r="253" spans="1:13" s="9" customFormat="1" ht="15.75" thickBot="1">
      <c r="A253" s="16" t="s">
        <v>78</v>
      </c>
      <c r="B253" s="360"/>
      <c r="C253" s="373"/>
      <c r="D253" s="360"/>
      <c r="E253" s="360"/>
      <c r="F253" s="377"/>
      <c r="G253" s="95"/>
      <c r="H253" s="374"/>
      <c r="I253" s="374"/>
      <c r="J253" s="378"/>
      <c r="K253" s="379"/>
      <c r="L253" s="56"/>
      <c r="M253" s="93"/>
    </row>
    <row r="254" spans="1:13" s="9" customFormat="1" ht="15.75" thickBot="1">
      <c r="A254" s="825" t="s">
        <v>63</v>
      </c>
      <c r="B254" s="826"/>
      <c r="C254" s="826"/>
      <c r="D254" s="826"/>
      <c r="E254" s="826"/>
      <c r="F254" s="826"/>
      <c r="G254" s="826"/>
      <c r="H254" s="826"/>
      <c r="I254" s="826"/>
      <c r="J254" s="826"/>
      <c r="K254" s="826"/>
      <c r="L254" s="826"/>
      <c r="M254" s="827"/>
    </row>
    <row r="255" spans="1:13" s="9" customFormat="1">
      <c r="A255" s="825" t="s">
        <v>126</v>
      </c>
      <c r="B255" s="826"/>
      <c r="C255" s="826"/>
      <c r="D255" s="826"/>
      <c r="E255" s="826"/>
      <c r="F255" s="826"/>
      <c r="G255" s="826"/>
      <c r="H255" s="826"/>
      <c r="I255" s="826"/>
      <c r="J255" s="826"/>
      <c r="K255" s="826"/>
      <c r="L255" s="826"/>
      <c r="M255" s="827"/>
    </row>
    <row r="256" spans="1:13" s="9" customFormat="1" ht="14.1" customHeight="1">
      <c r="A256" s="757" t="s">
        <v>67</v>
      </c>
      <c r="B256" s="596" t="s">
        <v>9</v>
      </c>
      <c r="C256" s="703" t="s">
        <v>10</v>
      </c>
      <c r="D256" s="703" t="s">
        <v>68</v>
      </c>
      <c r="E256" s="596" t="s">
        <v>69</v>
      </c>
      <c r="F256" s="596" t="s">
        <v>13</v>
      </c>
      <c r="G256" s="596" t="s">
        <v>14</v>
      </c>
      <c r="H256" s="598" t="s">
        <v>15</v>
      </c>
      <c r="I256" s="599"/>
      <c r="J256" s="598" t="s">
        <v>16</v>
      </c>
      <c r="K256" s="599"/>
      <c r="L256" s="600"/>
      <c r="M256" s="562" t="s">
        <v>17</v>
      </c>
    </row>
    <row r="257" spans="1:13" s="9" customFormat="1" ht="26.25" thickBot="1">
      <c r="A257" s="821"/>
      <c r="B257" s="597"/>
      <c r="C257" s="822"/>
      <c r="D257" s="822"/>
      <c r="E257" s="597"/>
      <c r="F257" s="597"/>
      <c r="G257" s="597"/>
      <c r="H257" s="279" t="s">
        <v>189</v>
      </c>
      <c r="I257" s="279" t="s">
        <v>190</v>
      </c>
      <c r="J257" s="212" t="s">
        <v>728</v>
      </c>
      <c r="K257" s="213" t="s">
        <v>19</v>
      </c>
      <c r="L257" s="212" t="s">
        <v>20</v>
      </c>
      <c r="M257" s="563"/>
    </row>
    <row r="258" spans="1:13" s="9" customFormat="1" ht="99" customHeight="1">
      <c r="A258" s="828" t="s">
        <v>592</v>
      </c>
      <c r="B258" s="762" t="s">
        <v>404</v>
      </c>
      <c r="C258" s="762" t="s">
        <v>479</v>
      </c>
      <c r="D258" s="310" t="s">
        <v>593</v>
      </c>
      <c r="E258" s="834" t="s">
        <v>407</v>
      </c>
      <c r="F258" s="311">
        <v>0.1</v>
      </c>
      <c r="G258" s="762" t="s">
        <v>93</v>
      </c>
      <c r="H258" s="836">
        <v>44713</v>
      </c>
      <c r="I258" s="836">
        <v>44896</v>
      </c>
      <c r="J258" s="762" t="s">
        <v>27</v>
      </c>
      <c r="K258" s="762" t="s">
        <v>408</v>
      </c>
      <c r="L258" s="762" t="s">
        <v>27</v>
      </c>
      <c r="M258" s="839" t="s">
        <v>27</v>
      </c>
    </row>
    <row r="259" spans="1:13" s="9" customFormat="1" ht="32.1" customHeight="1">
      <c r="A259" s="829"/>
      <c r="B259" s="831"/>
      <c r="C259" s="832"/>
      <c r="D259" s="312" t="s">
        <v>594</v>
      </c>
      <c r="E259" s="835"/>
      <c r="F259" s="313">
        <v>0.3</v>
      </c>
      <c r="G259" s="831"/>
      <c r="H259" s="837"/>
      <c r="I259" s="837"/>
      <c r="J259" s="831"/>
      <c r="K259" s="831"/>
      <c r="L259" s="831"/>
      <c r="M259" s="840"/>
    </row>
    <row r="260" spans="1:13" s="9" customFormat="1" ht="49.5" customHeight="1">
      <c r="A260" s="829"/>
      <c r="B260" s="831"/>
      <c r="C260" s="832"/>
      <c r="D260" s="312" t="s">
        <v>595</v>
      </c>
      <c r="E260" s="314" t="s">
        <v>411</v>
      </c>
      <c r="F260" s="313">
        <v>0.3</v>
      </c>
      <c r="G260" s="831"/>
      <c r="H260" s="837"/>
      <c r="I260" s="837"/>
      <c r="J260" s="831"/>
      <c r="K260" s="831"/>
      <c r="L260" s="831"/>
      <c r="M260" s="840"/>
    </row>
    <row r="261" spans="1:13" s="9" customFormat="1" ht="50.45" customHeight="1">
      <c r="A261" s="829"/>
      <c r="B261" s="831"/>
      <c r="C261" s="832"/>
      <c r="D261" s="315" t="s">
        <v>596</v>
      </c>
      <c r="E261" s="271" t="s">
        <v>413</v>
      </c>
      <c r="F261" s="313">
        <v>0.2</v>
      </c>
      <c r="G261" s="831"/>
      <c r="H261" s="837"/>
      <c r="I261" s="837"/>
      <c r="J261" s="831"/>
      <c r="K261" s="831"/>
      <c r="L261" s="831"/>
      <c r="M261" s="840"/>
    </row>
    <row r="262" spans="1:13" s="9" customFormat="1" ht="47.45" customHeight="1" thickBot="1">
      <c r="A262" s="829"/>
      <c r="B262" s="831"/>
      <c r="C262" s="832"/>
      <c r="D262" s="312" t="s">
        <v>597</v>
      </c>
      <c r="E262" s="316" t="s">
        <v>415</v>
      </c>
      <c r="F262" s="313">
        <v>0.1</v>
      </c>
      <c r="G262" s="831"/>
      <c r="H262" s="837"/>
      <c r="I262" s="837"/>
      <c r="J262" s="831"/>
      <c r="K262" s="831"/>
      <c r="L262" s="831"/>
      <c r="M262" s="840"/>
    </row>
    <row r="263" spans="1:13" s="9" customFormat="1" ht="14.45" customHeight="1" thickBot="1">
      <c r="A263" s="825" t="s">
        <v>133</v>
      </c>
      <c r="B263" s="826"/>
      <c r="C263" s="826"/>
      <c r="D263" s="826"/>
      <c r="E263" s="826"/>
      <c r="F263" s="826"/>
      <c r="G263" s="826"/>
      <c r="H263" s="826"/>
      <c r="I263" s="826"/>
      <c r="J263" s="826"/>
      <c r="K263" s="826"/>
      <c r="L263" s="826"/>
      <c r="M263" s="827"/>
    </row>
    <row r="264" spans="1:13" s="9" customFormat="1" ht="68.099999999999994" customHeight="1">
      <c r="A264" s="795" t="s">
        <v>598</v>
      </c>
      <c r="B264" s="797" t="s">
        <v>486</v>
      </c>
      <c r="C264" s="797" t="s">
        <v>418</v>
      </c>
      <c r="D264" s="70" t="s">
        <v>599</v>
      </c>
      <c r="E264" s="31" t="s">
        <v>420</v>
      </c>
      <c r="F264" s="429">
        <v>0.15</v>
      </c>
      <c r="G264" s="762" t="s">
        <v>85</v>
      </c>
      <c r="H264" s="799">
        <v>44621</v>
      </c>
      <c r="I264" s="799">
        <v>44926</v>
      </c>
      <c r="J264" s="766" t="s">
        <v>27</v>
      </c>
      <c r="K264" s="763" t="s">
        <v>408</v>
      </c>
      <c r="L264" s="766" t="s">
        <v>27</v>
      </c>
      <c r="M264" s="766" t="s">
        <v>27</v>
      </c>
    </row>
    <row r="265" spans="1:13" s="9" customFormat="1" ht="59.1" customHeight="1">
      <c r="A265" s="796"/>
      <c r="B265" s="798"/>
      <c r="C265" s="798"/>
      <c r="D265" s="38" t="s">
        <v>600</v>
      </c>
      <c r="E265" s="317" t="s">
        <v>422</v>
      </c>
      <c r="F265" s="126">
        <v>0.1</v>
      </c>
      <c r="G265" s="763"/>
      <c r="H265" s="799"/>
      <c r="I265" s="799"/>
      <c r="J265" s="766"/>
      <c r="K265" s="763"/>
      <c r="L265" s="766"/>
      <c r="M265" s="766"/>
    </row>
    <row r="266" spans="1:13" s="9" customFormat="1" ht="75" customHeight="1">
      <c r="A266" s="796"/>
      <c r="B266" s="798"/>
      <c r="C266" s="798"/>
      <c r="D266" s="38" t="s">
        <v>601</v>
      </c>
      <c r="E266" s="38" t="s">
        <v>424</v>
      </c>
      <c r="F266" s="126">
        <v>0.2</v>
      </c>
      <c r="G266" s="80" t="s">
        <v>85</v>
      </c>
      <c r="H266" s="799"/>
      <c r="I266" s="799"/>
      <c r="J266" s="766"/>
      <c r="K266" s="763"/>
      <c r="L266" s="766"/>
      <c r="M266" s="766"/>
    </row>
    <row r="267" spans="1:13" s="9" customFormat="1" ht="42" customHeight="1">
      <c r="A267" s="796"/>
      <c r="B267" s="798"/>
      <c r="C267" s="798"/>
      <c r="D267" s="38" t="s">
        <v>602</v>
      </c>
      <c r="E267" s="38" t="s">
        <v>426</v>
      </c>
      <c r="F267" s="126">
        <v>0.3</v>
      </c>
      <c r="G267" s="80" t="s">
        <v>98</v>
      </c>
      <c r="H267" s="799"/>
      <c r="I267" s="799"/>
      <c r="J267" s="766"/>
      <c r="K267" s="763"/>
      <c r="L267" s="766"/>
      <c r="M267" s="766"/>
    </row>
    <row r="268" spans="1:13" s="9" customFormat="1" ht="42.6" customHeight="1">
      <c r="A268" s="796"/>
      <c r="B268" s="798"/>
      <c r="C268" s="798"/>
      <c r="D268" s="38" t="s">
        <v>603</v>
      </c>
      <c r="E268" s="38" t="s">
        <v>429</v>
      </c>
      <c r="F268" s="126">
        <v>0.15</v>
      </c>
      <c r="G268" s="80" t="s">
        <v>85</v>
      </c>
      <c r="H268" s="799"/>
      <c r="I268" s="799"/>
      <c r="J268" s="766"/>
      <c r="K268" s="763"/>
      <c r="L268" s="766"/>
      <c r="M268" s="766"/>
    </row>
    <row r="269" spans="1:13" s="9" customFormat="1" ht="63.95" customHeight="1" thickBot="1">
      <c r="A269" s="924"/>
      <c r="B269" s="925"/>
      <c r="C269" s="925"/>
      <c r="D269" s="47" t="s">
        <v>604</v>
      </c>
      <c r="E269" s="47" t="s">
        <v>431</v>
      </c>
      <c r="F269" s="129">
        <v>0.1</v>
      </c>
      <c r="G269" s="131" t="s">
        <v>529</v>
      </c>
      <c r="H269" s="926"/>
      <c r="I269" s="926"/>
      <c r="J269" s="767"/>
      <c r="K269" s="764"/>
      <c r="L269" s="767"/>
      <c r="M269" s="767"/>
    </row>
    <row r="270" spans="1:13" s="9" customFormat="1" ht="14.25"/>
    <row r="271" spans="1:13" s="9" customFormat="1" ht="14.25"/>
    <row r="272" spans="1:13" s="9" customFormat="1" ht="14.25"/>
    <row r="273" spans="1:13" s="9" customFormat="1" ht="18.75" thickBot="1">
      <c r="A273" s="430" t="s">
        <v>102</v>
      </c>
      <c r="B273" s="430"/>
      <c r="C273" s="430"/>
      <c r="D273" s="430"/>
      <c r="E273" s="430"/>
      <c r="F273" s="431"/>
      <c r="G273" s="431"/>
      <c r="H273" s="431"/>
      <c r="I273" s="431"/>
    </row>
    <row r="274" spans="1:13" s="9" customFormat="1" ht="18" customHeight="1">
      <c r="A274" s="927" t="s">
        <v>7</v>
      </c>
      <c r="B274" s="928"/>
      <c r="C274" s="928"/>
      <c r="D274" s="928"/>
      <c r="E274" s="928"/>
      <c r="F274" s="928"/>
      <c r="G274" s="928"/>
      <c r="H274" s="928"/>
      <c r="I274" s="928"/>
      <c r="J274" s="928"/>
      <c r="K274" s="928"/>
      <c r="L274" s="928"/>
      <c r="M274" s="929"/>
    </row>
    <row r="275" spans="1:13" s="9" customFormat="1">
      <c r="A275" s="930" t="s">
        <v>104</v>
      </c>
      <c r="B275" s="931"/>
      <c r="C275" s="931"/>
      <c r="D275" s="931"/>
      <c r="E275" s="931"/>
      <c r="F275" s="931"/>
      <c r="G275" s="931"/>
      <c r="H275" s="931"/>
      <c r="I275" s="931"/>
      <c r="J275" s="931"/>
      <c r="K275" s="931"/>
      <c r="L275" s="931"/>
      <c r="M275" s="932"/>
    </row>
    <row r="276" spans="1:13" s="9" customFormat="1" ht="14.1" customHeight="1">
      <c r="A276" s="757" t="s">
        <v>67</v>
      </c>
      <c r="B276" s="596" t="s">
        <v>9</v>
      </c>
      <c r="C276" s="703" t="s">
        <v>10</v>
      </c>
      <c r="D276" s="703" t="s">
        <v>68</v>
      </c>
      <c r="E276" s="596" t="s">
        <v>69</v>
      </c>
      <c r="F276" s="596" t="s">
        <v>13</v>
      </c>
      <c r="G276" s="596" t="s">
        <v>14</v>
      </c>
      <c r="H276" s="598" t="s">
        <v>15</v>
      </c>
      <c r="I276" s="599"/>
      <c r="J276" s="598" t="s">
        <v>16</v>
      </c>
      <c r="K276" s="599"/>
      <c r="L276" s="600"/>
      <c r="M276" s="562" t="s">
        <v>17</v>
      </c>
    </row>
    <row r="277" spans="1:13" s="9" customFormat="1" ht="26.25" thickBot="1">
      <c r="A277" s="821"/>
      <c r="B277" s="597"/>
      <c r="C277" s="822"/>
      <c r="D277" s="822"/>
      <c r="E277" s="597"/>
      <c r="F277" s="597"/>
      <c r="G277" s="597"/>
      <c r="H277" s="279" t="s">
        <v>189</v>
      </c>
      <c r="I277" s="279" t="s">
        <v>190</v>
      </c>
      <c r="J277" s="212" t="s">
        <v>728</v>
      </c>
      <c r="K277" s="213" t="s">
        <v>19</v>
      </c>
      <c r="L277" s="212" t="s">
        <v>20</v>
      </c>
      <c r="M277" s="563"/>
    </row>
    <row r="278" spans="1:13" s="9" customFormat="1" ht="57" customHeight="1">
      <c r="A278" s="883" t="s">
        <v>606</v>
      </c>
      <c r="B278" s="815" t="s">
        <v>105</v>
      </c>
      <c r="C278" s="916" t="s">
        <v>136</v>
      </c>
      <c r="D278" s="39" t="s">
        <v>607</v>
      </c>
      <c r="E278" s="156" t="s">
        <v>608</v>
      </c>
      <c r="F278" s="198">
        <v>0.15</v>
      </c>
      <c r="G278" s="302" t="s">
        <v>609</v>
      </c>
      <c r="H278" s="918">
        <v>44743</v>
      </c>
      <c r="I278" s="918">
        <v>44834</v>
      </c>
      <c r="J278" s="588" t="s">
        <v>172</v>
      </c>
      <c r="K278" s="588" t="s">
        <v>179</v>
      </c>
      <c r="L278" s="921">
        <v>2100000</v>
      </c>
      <c r="M278" s="921">
        <v>2100000</v>
      </c>
    </row>
    <row r="279" spans="1:13" s="9" customFormat="1" ht="44.45" customHeight="1">
      <c r="A279" s="883"/>
      <c r="B279" s="815"/>
      <c r="C279" s="916"/>
      <c r="D279" s="39" t="s">
        <v>610</v>
      </c>
      <c r="E279" s="156" t="s">
        <v>611</v>
      </c>
      <c r="F279" s="198">
        <v>0.1</v>
      </c>
      <c r="G279" s="43" t="s">
        <v>612</v>
      </c>
      <c r="H279" s="919"/>
      <c r="I279" s="919"/>
      <c r="J279" s="542"/>
      <c r="K279" s="542"/>
      <c r="L279" s="922"/>
      <c r="M279" s="922"/>
    </row>
    <row r="280" spans="1:13" s="9" customFormat="1" ht="45" customHeight="1">
      <c r="A280" s="884"/>
      <c r="B280" s="784"/>
      <c r="C280" s="917"/>
      <c r="D280" s="39" t="s">
        <v>613</v>
      </c>
      <c r="E280" s="39" t="s">
        <v>614</v>
      </c>
      <c r="F280" s="138">
        <v>0.25</v>
      </c>
      <c r="G280" s="43" t="s">
        <v>137</v>
      </c>
      <c r="H280" s="919"/>
      <c r="I280" s="919"/>
      <c r="J280" s="542"/>
      <c r="K280" s="542"/>
      <c r="L280" s="922"/>
      <c r="M280" s="922"/>
    </row>
    <row r="281" spans="1:13" s="9" customFormat="1" ht="36" customHeight="1">
      <c r="A281" s="884"/>
      <c r="B281" s="784"/>
      <c r="C281" s="917"/>
      <c r="D281" s="39" t="s">
        <v>615</v>
      </c>
      <c r="E281" s="39" t="s">
        <v>616</v>
      </c>
      <c r="F281" s="138">
        <v>0.25</v>
      </c>
      <c r="G281" s="43" t="s">
        <v>137</v>
      </c>
      <c r="H281" s="919"/>
      <c r="I281" s="919"/>
      <c r="J281" s="542"/>
      <c r="K281" s="542"/>
      <c r="L281" s="922"/>
      <c r="M281" s="922"/>
    </row>
    <row r="282" spans="1:13" s="9" customFormat="1" ht="45.95" customHeight="1" thickBot="1">
      <c r="A282" s="884"/>
      <c r="B282" s="784"/>
      <c r="C282" s="917"/>
      <c r="D282" s="39" t="s">
        <v>617</v>
      </c>
      <c r="E282" s="39" t="s">
        <v>618</v>
      </c>
      <c r="F282" s="138">
        <v>0.25</v>
      </c>
      <c r="G282" s="43" t="s">
        <v>103</v>
      </c>
      <c r="H282" s="920"/>
      <c r="I282" s="920"/>
      <c r="J282" s="543"/>
      <c r="K282" s="543"/>
      <c r="L282" s="923"/>
      <c r="M282" s="923"/>
    </row>
    <row r="283" spans="1:13" s="9" customFormat="1" ht="15.75" thickBot="1">
      <c r="A283" s="714" t="s">
        <v>63</v>
      </c>
      <c r="B283" s="715"/>
      <c r="C283" s="715"/>
      <c r="D283" s="715"/>
      <c r="E283" s="715"/>
      <c r="F283" s="715"/>
      <c r="G283" s="715"/>
      <c r="H283" s="715"/>
      <c r="I283" s="715"/>
      <c r="J283" s="715"/>
      <c r="K283" s="715"/>
      <c r="L283" s="715"/>
      <c r="M283" s="756"/>
    </row>
    <row r="284" spans="1:13" s="9" customFormat="1" ht="15.75" thickBot="1">
      <c r="A284" s="912" t="s">
        <v>106</v>
      </c>
      <c r="B284" s="913"/>
      <c r="C284" s="913"/>
      <c r="D284" s="913"/>
      <c r="E284" s="913"/>
      <c r="F284" s="913"/>
      <c r="G284" s="913"/>
      <c r="H284" s="913"/>
      <c r="I284" s="913"/>
      <c r="J284" s="913"/>
      <c r="K284" s="913"/>
      <c r="L284" s="913"/>
      <c r="M284" s="914"/>
    </row>
    <row r="285" spans="1:13" s="9" customFormat="1" ht="27.95" customHeight="1">
      <c r="A285" s="907" t="s">
        <v>619</v>
      </c>
      <c r="B285" s="739" t="s">
        <v>620</v>
      </c>
      <c r="C285" s="739" t="s">
        <v>621</v>
      </c>
      <c r="D285" s="201" t="s">
        <v>950</v>
      </c>
      <c r="E285" s="432" t="s">
        <v>107</v>
      </c>
      <c r="F285" s="161">
        <v>0.4</v>
      </c>
      <c r="G285" s="171" t="s">
        <v>103</v>
      </c>
      <c r="H285" s="410">
        <v>44562</v>
      </c>
      <c r="I285" s="410">
        <v>44576</v>
      </c>
      <c r="J285" s="591" t="s">
        <v>27</v>
      </c>
      <c r="K285" s="588" t="s">
        <v>70</v>
      </c>
      <c r="L285" s="539" t="s">
        <v>27</v>
      </c>
      <c r="M285" s="915" t="s">
        <v>27</v>
      </c>
    </row>
    <row r="286" spans="1:13" s="9" customFormat="1" ht="47.1" customHeight="1">
      <c r="A286" s="874"/>
      <c r="B286" s="740"/>
      <c r="C286" s="740"/>
      <c r="D286" s="142" t="s">
        <v>951</v>
      </c>
      <c r="E286" s="433" t="s">
        <v>108</v>
      </c>
      <c r="F286" s="158">
        <v>0.2</v>
      </c>
      <c r="G286" s="211" t="s">
        <v>109</v>
      </c>
      <c r="H286" s="410">
        <v>44577</v>
      </c>
      <c r="I286" s="410">
        <v>44651</v>
      </c>
      <c r="J286" s="539"/>
      <c r="K286" s="542"/>
      <c r="L286" s="539"/>
      <c r="M286" s="793"/>
    </row>
    <row r="287" spans="1:13" s="9" customFormat="1" ht="45" customHeight="1">
      <c r="A287" s="874"/>
      <c r="B287" s="740"/>
      <c r="C287" s="740"/>
      <c r="D287" s="202" t="s">
        <v>952</v>
      </c>
      <c r="E287" s="434" t="s">
        <v>135</v>
      </c>
      <c r="F287" s="203">
        <v>0.3</v>
      </c>
      <c r="G287" s="318" t="s">
        <v>103</v>
      </c>
      <c r="H287" s="410">
        <v>44652</v>
      </c>
      <c r="I287" s="410">
        <v>44671</v>
      </c>
      <c r="J287" s="539"/>
      <c r="K287" s="542"/>
      <c r="L287" s="539"/>
      <c r="M287" s="793"/>
    </row>
    <row r="288" spans="1:13" s="9" customFormat="1" ht="45" customHeight="1" thickBot="1">
      <c r="A288" s="874"/>
      <c r="B288" s="740"/>
      <c r="C288" s="740"/>
      <c r="D288" s="108" t="s">
        <v>953</v>
      </c>
      <c r="E288" s="421" t="s">
        <v>110</v>
      </c>
      <c r="F288" s="163">
        <v>0.1</v>
      </c>
      <c r="G288" s="61" t="s">
        <v>111</v>
      </c>
      <c r="H288" s="341">
        <v>44672</v>
      </c>
      <c r="I288" s="341">
        <v>44711</v>
      </c>
      <c r="J288" s="540"/>
      <c r="K288" s="543"/>
      <c r="L288" s="540"/>
      <c r="M288" s="794"/>
    </row>
    <row r="289" spans="1:13" s="9" customFormat="1" ht="45" customHeight="1">
      <c r="A289" s="874"/>
      <c r="B289" s="740"/>
      <c r="C289" s="740"/>
      <c r="D289" s="201" t="s">
        <v>954</v>
      </c>
      <c r="E289" s="432" t="s">
        <v>107</v>
      </c>
      <c r="F289" s="161">
        <v>0.4</v>
      </c>
      <c r="G289" s="171" t="s">
        <v>103</v>
      </c>
      <c r="H289" s="410">
        <v>44805</v>
      </c>
      <c r="I289" s="410">
        <v>44810</v>
      </c>
      <c r="J289" s="591" t="s">
        <v>27</v>
      </c>
      <c r="K289" s="588" t="s">
        <v>70</v>
      </c>
      <c r="L289" s="539" t="s">
        <v>27</v>
      </c>
      <c r="M289" s="915" t="s">
        <v>27</v>
      </c>
    </row>
    <row r="290" spans="1:13" s="9" customFormat="1" ht="45" customHeight="1">
      <c r="A290" s="874"/>
      <c r="B290" s="740"/>
      <c r="C290" s="740"/>
      <c r="D290" s="142" t="s">
        <v>955</v>
      </c>
      <c r="E290" s="433" t="s">
        <v>108</v>
      </c>
      <c r="F290" s="158">
        <v>0.2</v>
      </c>
      <c r="G290" s="211" t="s">
        <v>109</v>
      </c>
      <c r="H290" s="410">
        <v>44811</v>
      </c>
      <c r="I290" s="410">
        <v>44834</v>
      </c>
      <c r="J290" s="539"/>
      <c r="K290" s="542"/>
      <c r="L290" s="539"/>
      <c r="M290" s="793"/>
    </row>
    <row r="291" spans="1:13" s="9" customFormat="1" ht="45" customHeight="1">
      <c r="A291" s="874"/>
      <c r="B291" s="740"/>
      <c r="C291" s="740"/>
      <c r="D291" s="202" t="s">
        <v>956</v>
      </c>
      <c r="E291" s="434" t="s">
        <v>135</v>
      </c>
      <c r="F291" s="203">
        <v>0.3</v>
      </c>
      <c r="G291" s="318" t="s">
        <v>103</v>
      </c>
      <c r="H291" s="410">
        <v>44837</v>
      </c>
      <c r="I291" s="410">
        <v>44854</v>
      </c>
      <c r="J291" s="539"/>
      <c r="K291" s="542"/>
      <c r="L291" s="539"/>
      <c r="M291" s="793"/>
    </row>
    <row r="292" spans="1:13" s="9" customFormat="1" ht="45" customHeight="1" thickBot="1">
      <c r="A292" s="875"/>
      <c r="B292" s="876"/>
      <c r="C292" s="876"/>
      <c r="D292" s="108" t="s">
        <v>957</v>
      </c>
      <c r="E292" s="421" t="s">
        <v>110</v>
      </c>
      <c r="F292" s="163">
        <v>0.1</v>
      </c>
      <c r="G292" s="167" t="s">
        <v>111</v>
      </c>
      <c r="H292" s="410">
        <v>44855</v>
      </c>
      <c r="I292" s="410">
        <v>44886</v>
      </c>
      <c r="J292" s="540"/>
      <c r="K292" s="543"/>
      <c r="L292" s="540"/>
      <c r="M292" s="794"/>
    </row>
    <row r="293" spans="1:13" s="9" customFormat="1" ht="60.95" customHeight="1">
      <c r="A293" s="841" t="s">
        <v>622</v>
      </c>
      <c r="B293" s="783" t="s">
        <v>623</v>
      </c>
      <c r="C293" s="849" t="s">
        <v>624</v>
      </c>
      <c r="D293" s="220" t="s">
        <v>625</v>
      </c>
      <c r="E293" s="220" t="s">
        <v>112</v>
      </c>
      <c r="F293" s="204">
        <v>0.35</v>
      </c>
      <c r="G293" s="36" t="s">
        <v>103</v>
      </c>
      <c r="H293" s="592">
        <v>44562</v>
      </c>
      <c r="I293" s="592">
        <v>44926</v>
      </c>
      <c r="J293" s="591" t="s">
        <v>27</v>
      </c>
      <c r="K293" s="588" t="s">
        <v>70</v>
      </c>
      <c r="L293" s="591" t="s">
        <v>27</v>
      </c>
      <c r="M293" s="915" t="s">
        <v>27</v>
      </c>
    </row>
    <row r="294" spans="1:13" s="9" customFormat="1" ht="47.1" customHeight="1">
      <c r="A294" s="884"/>
      <c r="B294" s="784"/>
      <c r="C294" s="784"/>
      <c r="D294" s="39" t="s">
        <v>626</v>
      </c>
      <c r="E294" s="39" t="s">
        <v>113</v>
      </c>
      <c r="F294" s="158">
        <v>0.35</v>
      </c>
      <c r="G294" s="43" t="s">
        <v>109</v>
      </c>
      <c r="H294" s="593"/>
      <c r="I294" s="593"/>
      <c r="J294" s="539"/>
      <c r="K294" s="542"/>
      <c r="L294" s="539"/>
      <c r="M294" s="793"/>
    </row>
    <row r="295" spans="1:13" s="9" customFormat="1" ht="41.1" customHeight="1" thickBot="1">
      <c r="A295" s="842"/>
      <c r="B295" s="785"/>
      <c r="C295" s="785"/>
      <c r="D295" s="47" t="s">
        <v>627</v>
      </c>
      <c r="E295" s="47" t="s">
        <v>114</v>
      </c>
      <c r="F295" s="163">
        <v>0.3</v>
      </c>
      <c r="G295" s="50" t="s">
        <v>111</v>
      </c>
      <c r="H295" s="594"/>
      <c r="I295" s="594"/>
      <c r="J295" s="540"/>
      <c r="K295" s="543"/>
      <c r="L295" s="540"/>
      <c r="M295" s="794"/>
    </row>
    <row r="296" spans="1:13" s="9" customFormat="1" ht="14.25">
      <c r="A296" s="22"/>
      <c r="B296" s="281"/>
      <c r="C296" s="281"/>
      <c r="D296" s="281"/>
      <c r="E296" s="281"/>
      <c r="F296" s="375"/>
      <c r="G296" s="121"/>
      <c r="H296" s="383"/>
      <c r="I296" s="383"/>
      <c r="J296" s="383"/>
      <c r="K296" s="383"/>
      <c r="L296" s="282"/>
      <c r="M296" s="19"/>
    </row>
    <row r="297" spans="1:13" s="9" customFormat="1" ht="14.25">
      <c r="A297" s="22"/>
      <c r="B297" s="281"/>
      <c r="C297" s="281"/>
      <c r="D297" s="281"/>
      <c r="E297" s="281"/>
      <c r="F297" s="375"/>
      <c r="G297" s="121"/>
      <c r="H297" s="378"/>
      <c r="I297" s="121"/>
      <c r="J297" s="383"/>
      <c r="K297" s="281"/>
      <c r="L297" s="282"/>
      <c r="M297" s="19"/>
    </row>
    <row r="298" spans="1:13" s="9" customFormat="1" ht="14.25">
      <c r="A298" s="21"/>
      <c r="B298" s="21"/>
      <c r="C298" s="21"/>
      <c r="D298" s="21"/>
      <c r="E298" s="21"/>
      <c r="F298" s="366"/>
      <c r="G298" s="366"/>
      <c r="H298" s="366"/>
      <c r="I298" s="366"/>
      <c r="J298" s="366"/>
      <c r="K298" s="366"/>
      <c r="L298" s="366"/>
      <c r="M298" s="366"/>
    </row>
    <row r="299" spans="1:13" s="9" customFormat="1" ht="15.75" customHeight="1" thickBot="1">
      <c r="A299" s="699" t="s">
        <v>102</v>
      </c>
      <c r="B299" s="699"/>
      <c r="C299" s="699"/>
      <c r="D299" s="699"/>
      <c r="E299" s="699"/>
      <c r="F299" s="699"/>
      <c r="G299" s="699"/>
      <c r="H299" s="699"/>
      <c r="I299" s="699"/>
    </row>
    <row r="300" spans="1:13" s="9" customFormat="1" ht="15" customHeight="1" thickBot="1">
      <c r="A300" s="548" t="s">
        <v>63</v>
      </c>
      <c r="B300" s="549"/>
      <c r="C300" s="549"/>
      <c r="D300" s="549"/>
      <c r="E300" s="549"/>
      <c r="F300" s="549"/>
      <c r="G300" s="549"/>
      <c r="H300" s="549"/>
      <c r="I300" s="549"/>
      <c r="J300" s="549"/>
      <c r="K300" s="549"/>
      <c r="L300" s="549"/>
      <c r="M300" s="550"/>
    </row>
    <row r="301" spans="1:13" s="9" customFormat="1" ht="15.75" thickBot="1">
      <c r="A301" s="714" t="s">
        <v>250</v>
      </c>
      <c r="B301" s="715"/>
      <c r="C301" s="715"/>
      <c r="D301" s="715"/>
      <c r="E301" s="715"/>
      <c r="F301" s="715"/>
      <c r="G301" s="715"/>
      <c r="H301" s="715"/>
      <c r="I301" s="715"/>
      <c r="J301" s="715"/>
      <c r="K301" s="715"/>
      <c r="L301" s="715"/>
      <c r="M301" s="756"/>
    </row>
    <row r="302" spans="1:13" s="9" customFormat="1" ht="14.1" customHeight="1">
      <c r="A302" s="757" t="s">
        <v>67</v>
      </c>
      <c r="B302" s="596" t="s">
        <v>9</v>
      </c>
      <c r="C302" s="703" t="s">
        <v>10</v>
      </c>
      <c r="D302" s="703" t="s">
        <v>68</v>
      </c>
      <c r="E302" s="596" t="s">
        <v>69</v>
      </c>
      <c r="F302" s="596" t="s">
        <v>13</v>
      </c>
      <c r="G302" s="596" t="s">
        <v>14</v>
      </c>
      <c r="H302" s="598" t="s">
        <v>15</v>
      </c>
      <c r="I302" s="599"/>
      <c r="J302" s="598" t="s">
        <v>16</v>
      </c>
      <c r="K302" s="599"/>
      <c r="L302" s="600"/>
      <c r="M302" s="562" t="s">
        <v>17</v>
      </c>
    </row>
    <row r="303" spans="1:13" s="9" customFormat="1" ht="25.5">
      <c r="A303" s="821"/>
      <c r="B303" s="597"/>
      <c r="C303" s="822"/>
      <c r="D303" s="822"/>
      <c r="E303" s="597"/>
      <c r="F303" s="597"/>
      <c r="G303" s="597"/>
      <c r="H303" s="279" t="s">
        <v>189</v>
      </c>
      <c r="I303" s="279" t="s">
        <v>190</v>
      </c>
      <c r="J303" s="212" t="s">
        <v>728</v>
      </c>
      <c r="K303" s="213" t="s">
        <v>19</v>
      </c>
      <c r="L303" s="212" t="s">
        <v>20</v>
      </c>
      <c r="M303" s="563"/>
    </row>
    <row r="304" spans="1:13" s="9" customFormat="1" ht="57.6" customHeight="1">
      <c r="A304" s="602" t="s">
        <v>628</v>
      </c>
      <c r="B304" s="624" t="s">
        <v>251</v>
      </c>
      <c r="C304" s="880">
        <v>5</v>
      </c>
      <c r="D304" s="123" t="s">
        <v>629</v>
      </c>
      <c r="E304" s="156" t="s">
        <v>252</v>
      </c>
      <c r="F304" s="161">
        <v>0.2</v>
      </c>
      <c r="G304" s="435" t="s">
        <v>103</v>
      </c>
      <c r="H304" s="435">
        <v>44602</v>
      </c>
      <c r="I304" s="436">
        <v>44604</v>
      </c>
      <c r="J304" s="787" t="s">
        <v>27</v>
      </c>
      <c r="K304" s="541" t="s">
        <v>70</v>
      </c>
      <c r="L304" s="787" t="s">
        <v>27</v>
      </c>
      <c r="M304" s="909">
        <f>L307</f>
        <v>500000</v>
      </c>
    </row>
    <row r="305" spans="1:13" s="9" customFormat="1" ht="38.1" customHeight="1">
      <c r="A305" s="623"/>
      <c r="B305" s="625"/>
      <c r="C305" s="881"/>
      <c r="D305" s="38" t="s">
        <v>630</v>
      </c>
      <c r="E305" s="39" t="s">
        <v>253</v>
      </c>
      <c r="F305" s="158">
        <v>0.25</v>
      </c>
      <c r="G305" s="43" t="s">
        <v>103</v>
      </c>
      <c r="H305" s="45">
        <v>44607</v>
      </c>
      <c r="I305" s="410">
        <v>44609</v>
      </c>
      <c r="J305" s="787"/>
      <c r="K305" s="542"/>
      <c r="L305" s="787"/>
      <c r="M305" s="910"/>
    </row>
    <row r="306" spans="1:13" s="9" customFormat="1" ht="26.1" customHeight="1">
      <c r="A306" s="603"/>
      <c r="B306" s="721"/>
      <c r="C306" s="877"/>
      <c r="D306" s="127" t="s">
        <v>631</v>
      </c>
      <c r="E306" s="136" t="s">
        <v>254</v>
      </c>
      <c r="F306" s="203">
        <v>0.15</v>
      </c>
      <c r="G306" s="43" t="s">
        <v>37</v>
      </c>
      <c r="H306" s="45">
        <v>44608</v>
      </c>
      <c r="I306" s="410">
        <v>44610</v>
      </c>
      <c r="J306" s="787"/>
      <c r="K306" s="815"/>
      <c r="L306" s="787"/>
      <c r="M306" s="910"/>
    </row>
    <row r="307" spans="1:13" s="9" customFormat="1" ht="38.1" customHeight="1">
      <c r="A307" s="603"/>
      <c r="B307" s="721"/>
      <c r="C307" s="877"/>
      <c r="D307" s="38" t="s">
        <v>632</v>
      </c>
      <c r="E307" s="136" t="s">
        <v>255</v>
      </c>
      <c r="F307" s="203">
        <v>0.3</v>
      </c>
      <c r="G307" s="43" t="s">
        <v>633</v>
      </c>
      <c r="H307" s="45">
        <v>44614</v>
      </c>
      <c r="I307" s="410">
        <v>44635</v>
      </c>
      <c r="J307" s="42" t="s">
        <v>256</v>
      </c>
      <c r="K307" s="302" t="s">
        <v>634</v>
      </c>
      <c r="L307" s="292">
        <v>500000</v>
      </c>
      <c r="M307" s="910"/>
    </row>
    <row r="308" spans="1:13" s="9" customFormat="1" ht="43.5" thickBot="1">
      <c r="A308" s="604"/>
      <c r="B308" s="626"/>
      <c r="C308" s="882"/>
      <c r="D308" s="437" t="s">
        <v>635</v>
      </c>
      <c r="E308" s="139" t="s">
        <v>257</v>
      </c>
      <c r="F308" s="163">
        <v>0.1</v>
      </c>
      <c r="G308" s="207" t="s">
        <v>103</v>
      </c>
      <c r="H308" s="438">
        <v>44636</v>
      </c>
      <c r="I308" s="402">
        <v>44642</v>
      </c>
      <c r="J308" s="207"/>
      <c r="K308" s="207" t="s">
        <v>258</v>
      </c>
      <c r="L308" s="208" t="s">
        <v>27</v>
      </c>
      <c r="M308" s="911"/>
    </row>
    <row r="309" spans="1:13" s="9" customFormat="1" ht="33" customHeight="1">
      <c r="A309" s="885" t="s">
        <v>695</v>
      </c>
      <c r="B309" s="887" t="s">
        <v>662</v>
      </c>
      <c r="C309" s="896" t="s">
        <v>663</v>
      </c>
      <c r="D309" s="70" t="s">
        <v>696</v>
      </c>
      <c r="E309" s="220" t="s">
        <v>664</v>
      </c>
      <c r="F309" s="204">
        <v>0.2</v>
      </c>
      <c r="G309" s="445" t="s">
        <v>665</v>
      </c>
      <c r="H309" s="899">
        <v>44562</v>
      </c>
      <c r="I309" s="899">
        <v>44926</v>
      </c>
      <c r="J309" s="591" t="s">
        <v>27</v>
      </c>
      <c r="K309" s="588" t="s">
        <v>70</v>
      </c>
      <c r="L309" s="789" t="s">
        <v>27</v>
      </c>
      <c r="M309" s="900" t="str">
        <f>L309</f>
        <v>N/A</v>
      </c>
    </row>
    <row r="310" spans="1:13" s="9" customFormat="1" ht="30.6" customHeight="1">
      <c r="A310" s="892"/>
      <c r="B310" s="894"/>
      <c r="C310" s="897"/>
      <c r="D310" s="38" t="s">
        <v>697</v>
      </c>
      <c r="E310" s="39" t="s">
        <v>666</v>
      </c>
      <c r="F310" s="158">
        <v>0.3</v>
      </c>
      <c r="G310" s="43" t="s">
        <v>667</v>
      </c>
      <c r="H310" s="863"/>
      <c r="I310" s="863"/>
      <c r="J310" s="539"/>
      <c r="K310" s="542"/>
      <c r="L310" s="790"/>
      <c r="M310" s="901"/>
    </row>
    <row r="311" spans="1:13" s="9" customFormat="1" ht="30.95" customHeight="1">
      <c r="A311" s="892"/>
      <c r="B311" s="894"/>
      <c r="C311" s="897"/>
      <c r="D311" s="38" t="s">
        <v>698</v>
      </c>
      <c r="E311" s="39" t="s">
        <v>668</v>
      </c>
      <c r="F311" s="158">
        <v>0.4</v>
      </c>
      <c r="G311" s="43" t="s">
        <v>103</v>
      </c>
      <c r="H311" s="863"/>
      <c r="I311" s="863"/>
      <c r="J311" s="539"/>
      <c r="K311" s="542"/>
      <c r="L311" s="790"/>
      <c r="M311" s="901"/>
    </row>
    <row r="312" spans="1:13" s="9" customFormat="1" ht="30.6" customHeight="1">
      <c r="A312" s="892"/>
      <c r="B312" s="894"/>
      <c r="C312" s="897"/>
      <c r="D312" s="38" t="s">
        <v>699</v>
      </c>
      <c r="E312" s="39" t="s">
        <v>669</v>
      </c>
      <c r="F312" s="158">
        <v>0.05</v>
      </c>
      <c r="G312" s="43" t="s">
        <v>670</v>
      </c>
      <c r="H312" s="863"/>
      <c r="I312" s="863"/>
      <c r="J312" s="539"/>
      <c r="K312" s="542"/>
      <c r="L312" s="790"/>
      <c r="M312" s="901"/>
    </row>
    <row r="313" spans="1:13" s="9" customFormat="1" ht="40.5" customHeight="1" thickBot="1">
      <c r="A313" s="893"/>
      <c r="B313" s="895"/>
      <c r="C313" s="898"/>
      <c r="D313" s="437" t="s">
        <v>700</v>
      </c>
      <c r="E313" s="266" t="s">
        <v>671</v>
      </c>
      <c r="F313" s="223">
        <v>0.05</v>
      </c>
      <c r="G313" s="207" t="s">
        <v>103</v>
      </c>
      <c r="H313" s="864"/>
      <c r="I313" s="864"/>
      <c r="J313" s="540"/>
      <c r="K313" s="543"/>
      <c r="L313" s="791"/>
      <c r="M313" s="902"/>
    </row>
    <row r="314" spans="1:13" s="9" customFormat="1" ht="14.25"/>
    <row r="315" spans="1:13" s="9" customFormat="1" ht="14.25"/>
    <row r="316" spans="1:13" s="9" customFormat="1" ht="14.25"/>
    <row r="317" spans="1:13" s="9" customFormat="1" ht="14.25">
      <c r="A317" s="372"/>
      <c r="B317" s="372"/>
      <c r="C317" s="372"/>
      <c r="D317" s="372"/>
      <c r="E317" s="372"/>
      <c r="F317" s="361"/>
      <c r="G317" s="361"/>
      <c r="H317" s="23"/>
      <c r="I317" s="23"/>
      <c r="J317" s="23"/>
      <c r="K317" s="23"/>
      <c r="L317" s="361"/>
      <c r="M317" s="361"/>
    </row>
    <row r="318" spans="1:13" s="9" customFormat="1" ht="15.75" thickBot="1">
      <c r="A318" s="699" t="s">
        <v>102</v>
      </c>
      <c r="B318" s="699"/>
      <c r="C318" s="699"/>
      <c r="D318" s="699"/>
      <c r="E318" s="699"/>
      <c r="F318" s="699"/>
      <c r="G318" s="699"/>
      <c r="H318" s="699"/>
      <c r="I318" s="699"/>
    </row>
    <row r="319" spans="1:13" s="9" customFormat="1" ht="15.75" thickBot="1">
      <c r="A319" s="548" t="s">
        <v>63</v>
      </c>
      <c r="B319" s="549"/>
      <c r="C319" s="549"/>
      <c r="D319" s="549"/>
      <c r="E319" s="549"/>
      <c r="F319" s="549"/>
      <c r="G319" s="549"/>
      <c r="H319" s="549"/>
      <c r="I319" s="549"/>
      <c r="J319" s="549"/>
      <c r="K319" s="549"/>
      <c r="L319" s="549"/>
      <c r="M319" s="550"/>
    </row>
    <row r="320" spans="1:13" s="9" customFormat="1" ht="14.45" customHeight="1" thickBot="1">
      <c r="A320" s="714" t="s">
        <v>250</v>
      </c>
      <c r="B320" s="715"/>
      <c r="C320" s="715"/>
      <c r="D320" s="715"/>
      <c r="E320" s="715"/>
      <c r="F320" s="715"/>
      <c r="G320" s="715"/>
      <c r="H320" s="715"/>
      <c r="I320" s="715"/>
      <c r="J320" s="715"/>
      <c r="K320" s="715"/>
      <c r="L320" s="715"/>
      <c r="M320" s="756"/>
    </row>
    <row r="321" spans="1:13" s="9" customFormat="1" ht="14.1" customHeight="1">
      <c r="A321" s="757" t="s">
        <v>67</v>
      </c>
      <c r="B321" s="596" t="s">
        <v>9</v>
      </c>
      <c r="C321" s="703" t="s">
        <v>10</v>
      </c>
      <c r="D321" s="703" t="s">
        <v>68</v>
      </c>
      <c r="E321" s="596" t="s">
        <v>69</v>
      </c>
      <c r="F321" s="596" t="s">
        <v>13</v>
      </c>
      <c r="G321" s="596" t="s">
        <v>14</v>
      </c>
      <c r="H321" s="598" t="s">
        <v>15</v>
      </c>
      <c r="I321" s="599"/>
      <c r="J321" s="598" t="s">
        <v>16</v>
      </c>
      <c r="K321" s="599"/>
      <c r="L321" s="600"/>
      <c r="M321" s="562" t="s">
        <v>17</v>
      </c>
    </row>
    <row r="322" spans="1:13" s="9" customFormat="1" ht="26.25" thickBot="1">
      <c r="A322" s="821"/>
      <c r="B322" s="597"/>
      <c r="C322" s="822"/>
      <c r="D322" s="822"/>
      <c r="E322" s="597"/>
      <c r="F322" s="597"/>
      <c r="G322" s="597"/>
      <c r="H322" s="279" t="s">
        <v>189</v>
      </c>
      <c r="I322" s="279" t="s">
        <v>190</v>
      </c>
      <c r="J322" s="212" t="s">
        <v>728</v>
      </c>
      <c r="K322" s="213" t="s">
        <v>19</v>
      </c>
      <c r="L322" s="212" t="s">
        <v>20</v>
      </c>
      <c r="M322" s="563"/>
    </row>
    <row r="323" spans="1:13" s="9" customFormat="1" ht="53.45" customHeight="1">
      <c r="A323" s="623" t="s">
        <v>650</v>
      </c>
      <c r="B323" s="625" t="s">
        <v>651</v>
      </c>
      <c r="C323" s="881">
        <v>1</v>
      </c>
      <c r="D323" s="142" t="s">
        <v>652</v>
      </c>
      <c r="E323" s="432" t="s">
        <v>252</v>
      </c>
      <c r="F323" s="161">
        <v>0.15</v>
      </c>
      <c r="G323" s="302" t="s">
        <v>103</v>
      </c>
      <c r="H323" s="410">
        <v>44774</v>
      </c>
      <c r="I323" s="410">
        <v>44788</v>
      </c>
      <c r="J323" s="199"/>
      <c r="K323" s="357"/>
      <c r="L323" s="357"/>
      <c r="M323" s="595">
        <f>L325+L326</f>
        <v>200000</v>
      </c>
    </row>
    <row r="324" spans="1:13" s="9" customFormat="1" ht="28.5">
      <c r="A324" s="623"/>
      <c r="B324" s="625"/>
      <c r="C324" s="881"/>
      <c r="D324" s="142" t="s">
        <v>653</v>
      </c>
      <c r="E324" s="433" t="s">
        <v>253</v>
      </c>
      <c r="F324" s="158">
        <v>0.3</v>
      </c>
      <c r="G324" s="43" t="s">
        <v>103</v>
      </c>
      <c r="H324" s="410">
        <v>44789</v>
      </c>
      <c r="I324" s="410">
        <v>44803</v>
      </c>
      <c r="J324" s="88"/>
      <c r="K324" s="247"/>
      <c r="L324" s="247"/>
      <c r="M324" s="589"/>
    </row>
    <row r="325" spans="1:13" s="9" customFormat="1" ht="32.1" customHeight="1">
      <c r="A325" s="603"/>
      <c r="B325" s="721"/>
      <c r="C325" s="877"/>
      <c r="D325" s="202" t="s">
        <v>654</v>
      </c>
      <c r="E325" s="434" t="s">
        <v>655</v>
      </c>
      <c r="F325" s="203">
        <v>0.15</v>
      </c>
      <c r="G325" s="179" t="s">
        <v>37</v>
      </c>
      <c r="H325" s="410">
        <v>44805</v>
      </c>
      <c r="I325" s="410">
        <v>44811</v>
      </c>
      <c r="J325" s="43" t="s">
        <v>656</v>
      </c>
      <c r="K325" s="43" t="s">
        <v>657</v>
      </c>
      <c r="L325" s="221">
        <v>75000</v>
      </c>
      <c r="M325" s="589"/>
    </row>
    <row r="326" spans="1:13" s="9" customFormat="1" ht="42" customHeight="1">
      <c r="A326" s="603"/>
      <c r="B326" s="721"/>
      <c r="C326" s="877"/>
      <c r="D326" s="76" t="s">
        <v>658</v>
      </c>
      <c r="E326" s="434" t="s">
        <v>255</v>
      </c>
      <c r="F326" s="203">
        <v>0.2</v>
      </c>
      <c r="G326" s="179" t="s">
        <v>633</v>
      </c>
      <c r="H326" s="410">
        <v>44812</v>
      </c>
      <c r="I326" s="410">
        <v>44829</v>
      </c>
      <c r="J326" s="43" t="s">
        <v>644</v>
      </c>
      <c r="K326" s="43" t="s">
        <v>659</v>
      </c>
      <c r="L326" s="221">
        <v>125000</v>
      </c>
      <c r="M326" s="589"/>
    </row>
    <row r="327" spans="1:13" s="9" customFormat="1" ht="43.5" thickBot="1">
      <c r="A327" s="604"/>
      <c r="B327" s="626"/>
      <c r="C327" s="882"/>
      <c r="D327" s="114" t="s">
        <v>660</v>
      </c>
      <c r="E327" s="421" t="s">
        <v>661</v>
      </c>
      <c r="F327" s="163">
        <v>0.2</v>
      </c>
      <c r="G327" s="50" t="s">
        <v>103</v>
      </c>
      <c r="H327" s="410">
        <v>44830</v>
      </c>
      <c r="I327" s="410">
        <v>44839</v>
      </c>
      <c r="J327" s="298"/>
      <c r="K327" s="291"/>
      <c r="L327" s="291"/>
      <c r="M327" s="590"/>
    </row>
    <row r="328" spans="1:13" s="9" customFormat="1" ht="47.45" customHeight="1">
      <c r="A328" s="883" t="s">
        <v>701</v>
      </c>
      <c r="B328" s="886" t="s">
        <v>672</v>
      </c>
      <c r="C328" s="888">
        <v>1</v>
      </c>
      <c r="D328" s="123" t="s">
        <v>702</v>
      </c>
      <c r="E328" s="136" t="s">
        <v>254</v>
      </c>
      <c r="F328" s="161">
        <v>0.15</v>
      </c>
      <c r="G328" s="302" t="s">
        <v>103</v>
      </c>
      <c r="H328" s="592">
        <v>44713</v>
      </c>
      <c r="I328" s="592">
        <v>44742</v>
      </c>
      <c r="J328" s="591" t="s">
        <v>27</v>
      </c>
      <c r="K328" s="588" t="s">
        <v>674</v>
      </c>
      <c r="L328" s="591">
        <v>55000</v>
      </c>
      <c r="M328" s="589">
        <v>55000</v>
      </c>
    </row>
    <row r="329" spans="1:13" s="9" customFormat="1" ht="44.45" customHeight="1">
      <c r="A329" s="884"/>
      <c r="B329" s="854"/>
      <c r="C329" s="889"/>
      <c r="D329" s="38" t="s">
        <v>703</v>
      </c>
      <c r="E329" s="39" t="s">
        <v>675</v>
      </c>
      <c r="F329" s="158">
        <v>0.3</v>
      </c>
      <c r="G329" s="43" t="s">
        <v>103</v>
      </c>
      <c r="H329" s="593"/>
      <c r="I329" s="593"/>
      <c r="J329" s="539"/>
      <c r="K329" s="542"/>
      <c r="L329" s="539"/>
      <c r="M329" s="589"/>
    </row>
    <row r="330" spans="1:13" s="9" customFormat="1" ht="34.5" customHeight="1">
      <c r="A330" s="885"/>
      <c r="B330" s="887"/>
      <c r="C330" s="890"/>
      <c r="D330" s="127" t="s">
        <v>704</v>
      </c>
      <c r="E330" s="136" t="s">
        <v>655</v>
      </c>
      <c r="F330" s="203">
        <v>0.15</v>
      </c>
      <c r="G330" s="179" t="s">
        <v>677</v>
      </c>
      <c r="H330" s="593"/>
      <c r="I330" s="593"/>
      <c r="J330" s="539"/>
      <c r="K330" s="542"/>
      <c r="L330" s="539"/>
      <c r="M330" s="589"/>
    </row>
    <row r="331" spans="1:13" s="9" customFormat="1" ht="51" customHeight="1">
      <c r="A331" s="885"/>
      <c r="B331" s="887"/>
      <c r="C331" s="890"/>
      <c r="D331" s="38" t="s">
        <v>705</v>
      </c>
      <c r="E331" s="136" t="s">
        <v>679</v>
      </c>
      <c r="F331" s="203">
        <v>0.2</v>
      </c>
      <c r="G331" s="179" t="s">
        <v>680</v>
      </c>
      <c r="H331" s="593"/>
      <c r="I331" s="593"/>
      <c r="J331" s="539"/>
      <c r="K331" s="542"/>
      <c r="L331" s="539"/>
      <c r="M331" s="589"/>
    </row>
    <row r="332" spans="1:13" s="9" customFormat="1" ht="37.5" customHeight="1" thickBot="1">
      <c r="A332" s="842"/>
      <c r="B332" s="855"/>
      <c r="C332" s="891"/>
      <c r="D332" s="437" t="s">
        <v>706</v>
      </c>
      <c r="E332" s="139" t="s">
        <v>661</v>
      </c>
      <c r="F332" s="163">
        <v>0.2</v>
      </c>
      <c r="G332" s="50" t="s">
        <v>103</v>
      </c>
      <c r="H332" s="594"/>
      <c r="I332" s="594"/>
      <c r="J332" s="540"/>
      <c r="K332" s="543"/>
      <c r="L332" s="540"/>
      <c r="M332" s="590"/>
    </row>
    <row r="333" spans="1:13" s="9" customFormat="1" ht="14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</row>
    <row r="334" spans="1:13" s="9" customFormat="1" ht="15" customHeight="1">
      <c r="A334" s="21"/>
      <c r="B334" s="21"/>
      <c r="C334" s="21"/>
      <c r="D334" s="21"/>
      <c r="E334" s="21"/>
      <c r="F334" s="372"/>
      <c r="G334" s="372"/>
      <c r="H334" s="372"/>
      <c r="I334" s="372"/>
      <c r="J334" s="372"/>
      <c r="K334" s="372"/>
      <c r="L334" s="372"/>
      <c r="M334" s="372"/>
    </row>
    <row r="335" spans="1:13" s="9" customFormat="1" ht="15.75" customHeight="1">
      <c r="A335" s="372"/>
      <c r="B335" s="372"/>
      <c r="C335" s="372"/>
      <c r="D335" s="372"/>
      <c r="E335" s="372"/>
      <c r="F335" s="372"/>
      <c r="G335" s="372"/>
      <c r="H335" s="372"/>
      <c r="I335" s="372"/>
      <c r="J335" s="372"/>
      <c r="K335" s="372"/>
      <c r="L335" s="372"/>
      <c r="M335" s="372"/>
    </row>
    <row r="336" spans="1:13" s="9" customFormat="1" ht="15.75" customHeight="1">
      <c r="A336" s="372"/>
      <c r="B336" s="372"/>
      <c r="C336" s="372"/>
      <c r="D336" s="372"/>
      <c r="E336" s="372"/>
      <c r="F336" s="361"/>
      <c r="G336" s="361"/>
      <c r="H336" s="23"/>
      <c r="I336" s="23"/>
      <c r="J336" s="23"/>
      <c r="K336" s="23"/>
      <c r="L336" s="361"/>
      <c r="M336" s="361"/>
    </row>
    <row r="337" spans="1:13" s="9" customFormat="1" ht="15.75" customHeight="1" thickBot="1">
      <c r="A337" s="699" t="s">
        <v>102</v>
      </c>
      <c r="B337" s="699"/>
      <c r="C337" s="699"/>
      <c r="D337" s="699"/>
      <c r="E337" s="699"/>
      <c r="F337" s="699"/>
      <c r="G337" s="699"/>
      <c r="H337" s="699"/>
      <c r="I337" s="699"/>
      <c r="J337"/>
      <c r="K337"/>
      <c r="L337"/>
      <c r="M337"/>
    </row>
    <row r="338" spans="1:13" s="9" customFormat="1" ht="15.75" thickBot="1">
      <c r="A338" s="548" t="s">
        <v>63</v>
      </c>
      <c r="B338" s="549"/>
      <c r="C338" s="549"/>
      <c r="D338" s="549"/>
      <c r="E338" s="549"/>
      <c r="F338" s="549"/>
      <c r="G338" s="549"/>
      <c r="H338" s="549"/>
      <c r="I338" s="549"/>
      <c r="J338" s="549"/>
      <c r="K338" s="549"/>
      <c r="L338" s="549"/>
      <c r="M338" s="550"/>
    </row>
    <row r="339" spans="1:13" s="9" customFormat="1" ht="15.95" customHeight="1" thickBot="1">
      <c r="A339" s="714" t="s">
        <v>250</v>
      </c>
      <c r="B339" s="715"/>
      <c r="C339" s="715"/>
      <c r="D339" s="715"/>
      <c r="E339" s="715"/>
      <c r="F339" s="715"/>
      <c r="G339" s="715"/>
      <c r="H339" s="715"/>
      <c r="I339" s="715"/>
      <c r="J339" s="715"/>
      <c r="K339" s="715"/>
      <c r="L339" s="715"/>
      <c r="M339" s="756"/>
    </row>
    <row r="340" spans="1:13" s="9" customFormat="1" ht="14.1" customHeight="1">
      <c r="A340" s="757" t="s">
        <v>67</v>
      </c>
      <c r="B340" s="596" t="s">
        <v>9</v>
      </c>
      <c r="C340" s="703" t="s">
        <v>10</v>
      </c>
      <c r="D340" s="703" t="s">
        <v>68</v>
      </c>
      <c r="E340" s="596" t="s">
        <v>69</v>
      </c>
      <c r="F340" s="596" t="s">
        <v>13</v>
      </c>
      <c r="G340" s="596" t="s">
        <v>14</v>
      </c>
      <c r="H340" s="598" t="s">
        <v>15</v>
      </c>
      <c r="I340" s="599"/>
      <c r="J340" s="598" t="s">
        <v>16</v>
      </c>
      <c r="K340" s="599"/>
      <c r="L340" s="600"/>
      <c r="M340" s="562" t="s">
        <v>17</v>
      </c>
    </row>
    <row r="341" spans="1:13" s="9" customFormat="1" ht="26.25" thickBot="1">
      <c r="A341" s="821"/>
      <c r="B341" s="597"/>
      <c r="C341" s="822"/>
      <c r="D341" s="822"/>
      <c r="E341" s="597"/>
      <c r="F341" s="597"/>
      <c r="G341" s="597"/>
      <c r="H341" s="279" t="s">
        <v>189</v>
      </c>
      <c r="I341" s="279" t="s">
        <v>190</v>
      </c>
      <c r="J341" s="212" t="s">
        <v>728</v>
      </c>
      <c r="K341" s="213" t="s">
        <v>19</v>
      </c>
      <c r="L341" s="212" t="s">
        <v>20</v>
      </c>
      <c r="M341" s="563"/>
    </row>
    <row r="342" spans="1:13" s="9" customFormat="1" ht="48.6" customHeight="1">
      <c r="A342" s="907" t="s">
        <v>707</v>
      </c>
      <c r="B342" s="739" t="s">
        <v>672</v>
      </c>
      <c r="C342" s="908">
        <v>1</v>
      </c>
      <c r="D342" s="446" t="s">
        <v>673</v>
      </c>
      <c r="E342" s="433" t="s">
        <v>254</v>
      </c>
      <c r="F342" s="204">
        <v>0.15</v>
      </c>
      <c r="G342" s="36" t="s">
        <v>103</v>
      </c>
      <c r="H342" s="592">
        <v>44713</v>
      </c>
      <c r="I342" s="592">
        <v>44742</v>
      </c>
      <c r="J342" s="591" t="s">
        <v>27</v>
      </c>
      <c r="K342" s="588" t="s">
        <v>674</v>
      </c>
      <c r="L342" s="591">
        <v>65000</v>
      </c>
      <c r="M342" s="595">
        <v>65000</v>
      </c>
    </row>
    <row r="343" spans="1:13" s="9" customFormat="1" ht="47.45" customHeight="1">
      <c r="A343" s="874"/>
      <c r="B343" s="740"/>
      <c r="C343" s="878"/>
      <c r="D343" s="142" t="s">
        <v>708</v>
      </c>
      <c r="E343" s="432" t="s">
        <v>224</v>
      </c>
      <c r="F343" s="158">
        <v>0.3</v>
      </c>
      <c r="G343" s="43" t="s">
        <v>103</v>
      </c>
      <c r="H343" s="593"/>
      <c r="I343" s="593"/>
      <c r="J343" s="539"/>
      <c r="K343" s="542"/>
      <c r="L343" s="539"/>
      <c r="M343" s="589"/>
    </row>
    <row r="344" spans="1:13" s="9" customFormat="1" ht="30" customHeight="1">
      <c r="A344" s="874"/>
      <c r="B344" s="740"/>
      <c r="C344" s="878"/>
      <c r="D344" s="202" t="s">
        <v>676</v>
      </c>
      <c r="E344" s="434" t="s">
        <v>655</v>
      </c>
      <c r="F344" s="203">
        <v>0.15</v>
      </c>
      <c r="G344" s="179" t="s">
        <v>677</v>
      </c>
      <c r="H344" s="593"/>
      <c r="I344" s="593"/>
      <c r="J344" s="539"/>
      <c r="K344" s="542"/>
      <c r="L344" s="539"/>
      <c r="M344" s="589"/>
    </row>
    <row r="345" spans="1:13" s="9" customFormat="1" ht="42.6" customHeight="1">
      <c r="A345" s="874"/>
      <c r="B345" s="740"/>
      <c r="C345" s="878"/>
      <c r="D345" s="76" t="s">
        <v>678</v>
      </c>
      <c r="E345" s="434" t="s">
        <v>669</v>
      </c>
      <c r="F345" s="203">
        <v>0.2</v>
      </c>
      <c r="G345" s="179" t="s">
        <v>682</v>
      </c>
      <c r="H345" s="593"/>
      <c r="I345" s="593"/>
      <c r="J345" s="539"/>
      <c r="K345" s="542"/>
      <c r="L345" s="539"/>
      <c r="M345" s="589"/>
    </row>
    <row r="346" spans="1:13" s="9" customFormat="1" ht="51.6" customHeight="1" thickBot="1">
      <c r="A346" s="875"/>
      <c r="B346" s="876"/>
      <c r="C346" s="879"/>
      <c r="D346" s="114" t="s">
        <v>681</v>
      </c>
      <c r="E346" s="421" t="s">
        <v>661</v>
      </c>
      <c r="F346" s="163">
        <v>0.2</v>
      </c>
      <c r="G346" s="50" t="s">
        <v>103</v>
      </c>
      <c r="H346" s="594"/>
      <c r="I346" s="594"/>
      <c r="J346" s="540"/>
      <c r="K346" s="543"/>
      <c r="L346" s="540"/>
      <c r="M346" s="590"/>
    </row>
    <row r="347" spans="1:13" s="9" customFormat="1" ht="38.1" customHeight="1">
      <c r="A347" s="602" t="s">
        <v>709</v>
      </c>
      <c r="B347" s="624" t="s">
        <v>683</v>
      </c>
      <c r="C347" s="880">
        <v>1</v>
      </c>
      <c r="D347" s="201" t="s">
        <v>710</v>
      </c>
      <c r="E347" s="432" t="s">
        <v>254</v>
      </c>
      <c r="F347" s="161">
        <v>0.2</v>
      </c>
      <c r="G347" s="302" t="s">
        <v>103</v>
      </c>
      <c r="H347" s="593">
        <v>44713</v>
      </c>
      <c r="I347" s="593">
        <v>44742</v>
      </c>
      <c r="J347" s="539" t="s">
        <v>27</v>
      </c>
      <c r="K347" s="542" t="s">
        <v>684</v>
      </c>
      <c r="L347" s="539">
        <v>108000</v>
      </c>
      <c r="M347" s="589">
        <v>108000</v>
      </c>
    </row>
    <row r="348" spans="1:13" s="9" customFormat="1" ht="24" customHeight="1">
      <c r="A348" s="623"/>
      <c r="B348" s="625"/>
      <c r="C348" s="881"/>
      <c r="D348" s="202" t="s">
        <v>711</v>
      </c>
      <c r="E348" s="433" t="s">
        <v>224</v>
      </c>
      <c r="F348" s="158">
        <v>0.3</v>
      </c>
      <c r="G348" s="43" t="s">
        <v>103</v>
      </c>
      <c r="H348" s="593"/>
      <c r="I348" s="593"/>
      <c r="J348" s="539"/>
      <c r="K348" s="542"/>
      <c r="L348" s="539"/>
      <c r="M348" s="589"/>
    </row>
    <row r="349" spans="1:13" s="9" customFormat="1" ht="39" customHeight="1">
      <c r="A349" s="603"/>
      <c r="B349" s="721"/>
      <c r="C349" s="877"/>
      <c r="D349" s="76" t="s">
        <v>712</v>
      </c>
      <c r="E349" s="433" t="s">
        <v>685</v>
      </c>
      <c r="F349" s="203">
        <v>0.2</v>
      </c>
      <c r="G349" s="179" t="s">
        <v>686</v>
      </c>
      <c r="H349" s="593"/>
      <c r="I349" s="593"/>
      <c r="J349" s="539"/>
      <c r="K349" s="542"/>
      <c r="L349" s="539"/>
      <c r="M349" s="589"/>
    </row>
    <row r="350" spans="1:13" s="9" customFormat="1" ht="36.950000000000003" customHeight="1" thickBot="1">
      <c r="A350" s="604"/>
      <c r="B350" s="626"/>
      <c r="C350" s="882"/>
      <c r="D350" s="89" t="s">
        <v>713</v>
      </c>
      <c r="E350" s="421" t="s">
        <v>224</v>
      </c>
      <c r="F350" s="163">
        <v>0.3</v>
      </c>
      <c r="G350" s="50" t="s">
        <v>682</v>
      </c>
      <c r="H350" s="594"/>
      <c r="I350" s="594"/>
      <c r="J350" s="540"/>
      <c r="K350" s="543"/>
      <c r="L350" s="540"/>
      <c r="M350" s="590"/>
    </row>
    <row r="351" spans="1:13" s="9" customFormat="1" ht="38.450000000000003" customHeight="1">
      <c r="A351" s="602" t="s">
        <v>714</v>
      </c>
      <c r="B351" s="624" t="s">
        <v>687</v>
      </c>
      <c r="C351" s="880">
        <v>1</v>
      </c>
      <c r="D351" s="201" t="s">
        <v>715</v>
      </c>
      <c r="E351" s="432" t="s">
        <v>254</v>
      </c>
      <c r="F351" s="161">
        <v>0.15</v>
      </c>
      <c r="G351" s="302" t="s">
        <v>688</v>
      </c>
      <c r="H351" s="592">
        <v>44652</v>
      </c>
      <c r="I351" s="592">
        <v>44681</v>
      </c>
      <c r="J351" s="591" t="s">
        <v>27</v>
      </c>
      <c r="K351" s="588" t="s">
        <v>408</v>
      </c>
      <c r="L351" s="591" t="s">
        <v>27</v>
      </c>
      <c r="M351" s="589" t="s">
        <v>27</v>
      </c>
    </row>
    <row r="352" spans="1:13" s="9" customFormat="1" ht="40.5" customHeight="1">
      <c r="A352" s="623"/>
      <c r="B352" s="625"/>
      <c r="C352" s="881"/>
      <c r="D352" s="202" t="s">
        <v>716</v>
      </c>
      <c r="E352" s="432" t="s">
        <v>224</v>
      </c>
      <c r="F352" s="158">
        <v>0.2</v>
      </c>
      <c r="G352" s="43" t="s">
        <v>689</v>
      </c>
      <c r="H352" s="593"/>
      <c r="I352" s="593"/>
      <c r="J352" s="539"/>
      <c r="K352" s="542"/>
      <c r="L352" s="539"/>
      <c r="M352" s="589"/>
    </row>
    <row r="353" spans="1:13" s="9" customFormat="1" ht="28.5">
      <c r="A353" s="603"/>
      <c r="B353" s="721"/>
      <c r="C353" s="877"/>
      <c r="D353" s="76" t="s">
        <v>717</v>
      </c>
      <c r="E353" s="433" t="s">
        <v>224</v>
      </c>
      <c r="F353" s="158">
        <v>0.15</v>
      </c>
      <c r="G353" s="211" t="s">
        <v>690</v>
      </c>
      <c r="H353" s="593"/>
      <c r="I353" s="593"/>
      <c r="J353" s="539"/>
      <c r="K353" s="542"/>
      <c r="L353" s="539"/>
      <c r="M353" s="589"/>
    </row>
    <row r="354" spans="1:13" s="9" customFormat="1" ht="28.5">
      <c r="A354" s="603"/>
      <c r="B354" s="721"/>
      <c r="C354" s="877"/>
      <c r="D354" s="76" t="s">
        <v>718</v>
      </c>
      <c r="E354" s="433" t="s">
        <v>163</v>
      </c>
      <c r="F354" s="158">
        <v>0.3</v>
      </c>
      <c r="G354" s="158" t="s">
        <v>103</v>
      </c>
      <c r="H354" s="593"/>
      <c r="I354" s="593"/>
      <c r="J354" s="539"/>
      <c r="K354" s="542"/>
      <c r="L354" s="539"/>
      <c r="M354" s="589"/>
    </row>
    <row r="355" spans="1:13" s="9" customFormat="1" ht="30.6" customHeight="1" thickBot="1">
      <c r="A355" s="603"/>
      <c r="B355" s="721"/>
      <c r="C355" s="877"/>
      <c r="D355" s="89" t="s">
        <v>719</v>
      </c>
      <c r="E355" s="421" t="s">
        <v>691</v>
      </c>
      <c r="F355" s="163">
        <v>0.1</v>
      </c>
      <c r="G355" s="181" t="s">
        <v>692</v>
      </c>
      <c r="H355" s="593"/>
      <c r="I355" s="593"/>
      <c r="J355" s="539"/>
      <c r="K355" s="542"/>
      <c r="L355" s="539"/>
      <c r="M355" s="589"/>
    </row>
    <row r="356" spans="1:13" s="9" customFormat="1" ht="28.5" customHeight="1" thickBot="1">
      <c r="A356" s="604"/>
      <c r="B356" s="626"/>
      <c r="C356" s="882"/>
      <c r="D356" s="89" t="s">
        <v>720</v>
      </c>
      <c r="E356" s="421" t="s">
        <v>691</v>
      </c>
      <c r="F356" s="163">
        <v>0.1</v>
      </c>
      <c r="G356" s="181" t="s">
        <v>692</v>
      </c>
      <c r="H356" s="594"/>
      <c r="I356" s="594"/>
      <c r="J356" s="540"/>
      <c r="K356" s="543"/>
      <c r="L356" s="540"/>
      <c r="M356" s="590"/>
    </row>
    <row r="357" spans="1:13" s="9" customFormat="1" ht="102" hidden="1" customHeight="1" thickBot="1">
      <c r="A357" s="372"/>
      <c r="B357" s="372"/>
      <c r="C357" s="372"/>
      <c r="D357" s="372"/>
      <c r="E357" s="372"/>
      <c r="F357" s="21"/>
      <c r="G357" s="21"/>
      <c r="H357" s="21"/>
      <c r="I357" s="21"/>
      <c r="J357" s="21"/>
      <c r="K357" s="21"/>
      <c r="L357" s="21"/>
      <c r="M357" s="21"/>
    </row>
    <row r="358" spans="1:13" s="9" customFormat="1" ht="15.75" customHeight="1">
      <c r="A358" s="21"/>
      <c r="B358" s="21"/>
      <c r="C358" s="21"/>
      <c r="D358" s="21"/>
      <c r="E358" s="21"/>
      <c r="F358" s="385"/>
      <c r="G358" s="385"/>
      <c r="H358" s="385"/>
      <c r="I358" s="385"/>
      <c r="J358" s="385"/>
      <c r="K358" s="385"/>
      <c r="L358" s="385"/>
      <c r="M358" s="385"/>
    </row>
    <row r="359" spans="1:13" s="9" customFormat="1" ht="14.25">
      <c r="A359" s="385"/>
      <c r="B359" s="385"/>
      <c r="C359" s="385"/>
      <c r="D359" s="385"/>
      <c r="E359" s="385"/>
      <c r="F359" s="361"/>
      <c r="G359" s="361"/>
      <c r="H359" s="361"/>
      <c r="I359" s="361"/>
      <c r="J359" s="361"/>
      <c r="K359" s="361"/>
      <c r="L359" s="360"/>
      <c r="M359" s="360"/>
    </row>
    <row r="360" spans="1:13" s="9" customFormat="1" ht="14.25">
      <c r="A360" s="361"/>
      <c r="B360" s="361"/>
      <c r="C360" s="380"/>
      <c r="D360" s="380"/>
      <c r="E360" s="361"/>
      <c r="F360" s="361"/>
      <c r="G360" s="361"/>
      <c r="H360" s="380"/>
      <c r="I360" s="380"/>
      <c r="J360" s="380"/>
      <c r="K360" s="380"/>
      <c r="L360" s="360"/>
      <c r="M360" s="360"/>
    </row>
    <row r="361" spans="1:13" s="9" customFormat="1" ht="15.75" thickBot="1">
      <c r="A361" s="699" t="s">
        <v>102</v>
      </c>
      <c r="B361" s="699"/>
      <c r="C361" s="699"/>
      <c r="D361" s="699"/>
      <c r="E361" s="699"/>
      <c r="F361" s="699"/>
      <c r="G361" s="699"/>
      <c r="H361" s="699"/>
      <c r="I361" s="699"/>
      <c r="J361"/>
      <c r="K361"/>
      <c r="L361"/>
      <c r="M361"/>
    </row>
    <row r="362" spans="1:13" s="9" customFormat="1" ht="15.75" thickBot="1">
      <c r="A362" s="548" t="s">
        <v>63</v>
      </c>
      <c r="B362" s="549"/>
      <c r="C362" s="549"/>
      <c r="D362" s="549"/>
      <c r="E362" s="549"/>
      <c r="F362" s="549"/>
      <c r="G362" s="549"/>
      <c r="H362" s="549"/>
      <c r="I362" s="549"/>
      <c r="J362" s="549"/>
      <c r="K362" s="549"/>
      <c r="L362" s="549"/>
      <c r="M362" s="550"/>
    </row>
    <row r="363" spans="1:13" s="9" customFormat="1" ht="15.75" thickBot="1">
      <c r="A363" s="714" t="s">
        <v>250</v>
      </c>
      <c r="B363" s="715"/>
      <c r="C363" s="715"/>
      <c r="D363" s="715"/>
      <c r="E363" s="715"/>
      <c r="F363" s="715"/>
      <c r="G363" s="715"/>
      <c r="H363" s="715"/>
      <c r="I363" s="715"/>
      <c r="J363" s="715"/>
      <c r="K363" s="715"/>
      <c r="L363" s="715"/>
      <c r="M363" s="756"/>
    </row>
    <row r="364" spans="1:13" s="9" customFormat="1" ht="27.6" customHeight="1">
      <c r="A364" s="757" t="s">
        <v>67</v>
      </c>
      <c r="B364" s="596" t="s">
        <v>9</v>
      </c>
      <c r="C364" s="703" t="s">
        <v>10</v>
      </c>
      <c r="D364" s="703" t="s">
        <v>68</v>
      </c>
      <c r="E364" s="596" t="s">
        <v>69</v>
      </c>
      <c r="F364" s="596" t="s">
        <v>13</v>
      </c>
      <c r="G364" s="596" t="s">
        <v>14</v>
      </c>
      <c r="H364" s="598" t="s">
        <v>15</v>
      </c>
      <c r="I364" s="599"/>
      <c r="J364" s="598" t="s">
        <v>16</v>
      </c>
      <c r="K364" s="599"/>
      <c r="L364" s="600"/>
      <c r="M364" s="562" t="s">
        <v>17</v>
      </c>
    </row>
    <row r="365" spans="1:13" s="9" customFormat="1" ht="23.1" customHeight="1" thickBot="1">
      <c r="A365" s="821"/>
      <c r="B365" s="597"/>
      <c r="C365" s="822"/>
      <c r="D365" s="822"/>
      <c r="E365" s="597"/>
      <c r="F365" s="597"/>
      <c r="G365" s="597"/>
      <c r="H365" s="279" t="s">
        <v>189</v>
      </c>
      <c r="I365" s="279" t="s">
        <v>190</v>
      </c>
      <c r="J365" s="212" t="s">
        <v>728</v>
      </c>
      <c r="K365" s="213" t="s">
        <v>19</v>
      </c>
      <c r="L365" s="212" t="s">
        <v>20</v>
      </c>
      <c r="M365" s="563"/>
    </row>
    <row r="366" spans="1:13" s="9" customFormat="1" ht="69.95" customHeight="1">
      <c r="A366" s="603" t="s">
        <v>721</v>
      </c>
      <c r="B366" s="721" t="s">
        <v>693</v>
      </c>
      <c r="C366" s="877">
        <v>4</v>
      </c>
      <c r="D366" s="142" t="s">
        <v>722</v>
      </c>
      <c r="E366" s="447" t="s">
        <v>254</v>
      </c>
      <c r="F366" s="161">
        <v>0.15</v>
      </c>
      <c r="G366" s="302" t="s">
        <v>103</v>
      </c>
      <c r="H366" s="592">
        <v>44713</v>
      </c>
      <c r="I366" s="592">
        <v>44742</v>
      </c>
      <c r="J366" s="588" t="s">
        <v>27</v>
      </c>
      <c r="K366" s="588" t="s">
        <v>408</v>
      </c>
      <c r="L366" s="588" t="s">
        <v>27</v>
      </c>
      <c r="M366" s="589" t="s">
        <v>27</v>
      </c>
    </row>
    <row r="367" spans="1:13" s="9" customFormat="1" ht="45.6" customHeight="1">
      <c r="A367" s="874"/>
      <c r="B367" s="740"/>
      <c r="C367" s="878"/>
      <c r="D367" s="142" t="s">
        <v>723</v>
      </c>
      <c r="E367" s="434" t="s">
        <v>224</v>
      </c>
      <c r="F367" s="158">
        <v>0.3</v>
      </c>
      <c r="G367" s="43" t="s">
        <v>103</v>
      </c>
      <c r="H367" s="593"/>
      <c r="I367" s="593"/>
      <c r="J367" s="542"/>
      <c r="K367" s="542"/>
      <c r="L367" s="542"/>
      <c r="M367" s="589"/>
    </row>
    <row r="368" spans="1:13" s="9" customFormat="1" ht="39.6" customHeight="1">
      <c r="A368" s="874"/>
      <c r="B368" s="740"/>
      <c r="C368" s="878"/>
      <c r="D368" s="76" t="s">
        <v>724</v>
      </c>
      <c r="E368" s="434" t="s">
        <v>655</v>
      </c>
      <c r="F368" s="203">
        <v>0.15</v>
      </c>
      <c r="G368" s="179" t="s">
        <v>670</v>
      </c>
      <c r="H368" s="593"/>
      <c r="I368" s="593"/>
      <c r="J368" s="542"/>
      <c r="K368" s="542"/>
      <c r="L368" s="542"/>
      <c r="M368" s="589"/>
    </row>
    <row r="369" spans="1:13" s="9" customFormat="1" ht="35.450000000000003" customHeight="1" thickBot="1">
      <c r="A369" s="874"/>
      <c r="B369" s="740"/>
      <c r="C369" s="878"/>
      <c r="D369" s="76" t="s">
        <v>725</v>
      </c>
      <c r="E369" s="421" t="s">
        <v>694</v>
      </c>
      <c r="F369" s="203">
        <v>0.2</v>
      </c>
      <c r="G369" s="179" t="s">
        <v>682</v>
      </c>
      <c r="H369" s="593"/>
      <c r="I369" s="593"/>
      <c r="J369" s="542"/>
      <c r="K369" s="542"/>
      <c r="L369" s="542"/>
      <c r="M369" s="589"/>
    </row>
    <row r="370" spans="1:13" s="9" customFormat="1" ht="39.950000000000003" customHeight="1" thickBot="1">
      <c r="A370" s="874"/>
      <c r="B370" s="740"/>
      <c r="C370" s="878"/>
      <c r="D370" s="76" t="s">
        <v>726</v>
      </c>
      <c r="E370" s="421" t="s">
        <v>669</v>
      </c>
      <c r="F370" s="203">
        <v>0.1</v>
      </c>
      <c r="G370" s="179" t="s">
        <v>670</v>
      </c>
      <c r="H370" s="593"/>
      <c r="I370" s="593"/>
      <c r="J370" s="542"/>
      <c r="K370" s="542"/>
      <c r="L370" s="542"/>
      <c r="M370" s="589"/>
    </row>
    <row r="371" spans="1:13" s="9" customFormat="1" ht="54" customHeight="1" thickBot="1">
      <c r="A371" s="875"/>
      <c r="B371" s="876"/>
      <c r="C371" s="879"/>
      <c r="D371" s="114" t="s">
        <v>727</v>
      </c>
      <c r="E371" s="421" t="s">
        <v>671</v>
      </c>
      <c r="F371" s="163">
        <v>0.1</v>
      </c>
      <c r="G371" s="50" t="s">
        <v>103</v>
      </c>
      <c r="H371" s="594"/>
      <c r="I371" s="594"/>
      <c r="J371" s="543"/>
      <c r="K371" s="543"/>
      <c r="L371" s="543"/>
      <c r="M371" s="590"/>
    </row>
    <row r="372" spans="1:13" s="9" customFormat="1" ht="15.75" thickBot="1">
      <c r="A372" s="714" t="s">
        <v>636</v>
      </c>
      <c r="B372" s="715"/>
      <c r="C372" s="715"/>
      <c r="D372" s="715"/>
      <c r="E372" s="715"/>
      <c r="F372" s="715"/>
      <c r="G372" s="715"/>
      <c r="H372" s="715"/>
      <c r="I372" s="715"/>
      <c r="J372" s="715"/>
      <c r="K372" s="715"/>
      <c r="L372" s="715"/>
      <c r="M372" s="756"/>
    </row>
    <row r="373" spans="1:13" s="9" customFormat="1" ht="32.1" customHeight="1">
      <c r="A373" s="903" t="s">
        <v>749</v>
      </c>
      <c r="B373" s="815" t="s">
        <v>637</v>
      </c>
      <c r="C373" s="904">
        <v>1</v>
      </c>
      <c r="D373" s="253" t="s">
        <v>750</v>
      </c>
      <c r="E373" s="253" t="s">
        <v>638</v>
      </c>
      <c r="F373" s="254">
        <v>0.1</v>
      </c>
      <c r="G373" s="439" t="s">
        <v>103</v>
      </c>
      <c r="H373" s="436">
        <v>44621</v>
      </c>
      <c r="I373" s="436">
        <v>44635</v>
      </c>
      <c r="J373" s="787" t="s">
        <v>27</v>
      </c>
      <c r="K373" s="541" t="s">
        <v>70</v>
      </c>
      <c r="L373" s="538" t="s">
        <v>27</v>
      </c>
      <c r="M373" s="906">
        <f>L376+L377+L378</f>
        <v>2150000</v>
      </c>
    </row>
    <row r="374" spans="1:13" s="9" customFormat="1" ht="42.75">
      <c r="A374" s="781"/>
      <c r="B374" s="784"/>
      <c r="C374" s="905"/>
      <c r="D374" s="440" t="s">
        <v>751</v>
      </c>
      <c r="E374" s="440" t="s">
        <v>124</v>
      </c>
      <c r="F374" s="441">
        <v>0.05</v>
      </c>
      <c r="G374" s="442" t="s">
        <v>73</v>
      </c>
      <c r="H374" s="410">
        <v>44636</v>
      </c>
      <c r="I374" s="410">
        <v>44650</v>
      </c>
      <c r="J374" s="787"/>
      <c r="K374" s="542"/>
      <c r="L374" s="539"/>
      <c r="M374" s="901"/>
    </row>
    <row r="375" spans="1:13" s="9" customFormat="1" ht="41.45" customHeight="1">
      <c r="A375" s="781"/>
      <c r="B375" s="784"/>
      <c r="C375" s="905"/>
      <c r="D375" s="440" t="s">
        <v>752</v>
      </c>
      <c r="E375" s="440" t="s">
        <v>639</v>
      </c>
      <c r="F375" s="441">
        <v>0.1</v>
      </c>
      <c r="G375" s="442" t="s">
        <v>98</v>
      </c>
      <c r="H375" s="410">
        <v>44652</v>
      </c>
      <c r="I375" s="410">
        <v>44658</v>
      </c>
      <c r="J375" s="787"/>
      <c r="K375" s="815"/>
      <c r="L375" s="818"/>
      <c r="M375" s="901"/>
    </row>
    <row r="376" spans="1:13" s="9" customFormat="1" ht="69.95" customHeight="1">
      <c r="A376" s="781"/>
      <c r="B376" s="784"/>
      <c r="C376" s="784"/>
      <c r="D376" s="232" t="s">
        <v>753</v>
      </c>
      <c r="E376" s="232" t="s">
        <v>640</v>
      </c>
      <c r="F376" s="441">
        <v>0.15</v>
      </c>
      <c r="G376" s="442" t="s">
        <v>103</v>
      </c>
      <c r="H376" s="410">
        <v>44659</v>
      </c>
      <c r="I376" s="410">
        <v>44674</v>
      </c>
      <c r="J376" s="206" t="s">
        <v>641</v>
      </c>
      <c r="K376" s="179" t="s">
        <v>642</v>
      </c>
      <c r="L376" s="221">
        <v>1200000</v>
      </c>
      <c r="M376" s="901"/>
    </row>
    <row r="377" spans="1:13" s="9" customFormat="1" ht="24.95" customHeight="1">
      <c r="A377" s="781"/>
      <c r="B377" s="784"/>
      <c r="C377" s="784"/>
      <c r="D377" s="359" t="s">
        <v>754</v>
      </c>
      <c r="E377" s="359" t="s">
        <v>643</v>
      </c>
      <c r="F377" s="441">
        <v>0.15</v>
      </c>
      <c r="G377" s="442" t="s">
        <v>633</v>
      </c>
      <c r="H377" s="410">
        <v>44678</v>
      </c>
      <c r="I377" s="410">
        <v>44711</v>
      </c>
      <c r="J377" s="43" t="s">
        <v>644</v>
      </c>
      <c r="K377" s="43" t="s">
        <v>634</v>
      </c>
      <c r="L377" s="221">
        <v>425000</v>
      </c>
      <c r="M377" s="901"/>
    </row>
    <row r="378" spans="1:13" s="9" customFormat="1" ht="53.1" customHeight="1">
      <c r="A378" s="781"/>
      <c r="B378" s="784"/>
      <c r="C378" s="784"/>
      <c r="D378" s="440" t="s">
        <v>755</v>
      </c>
      <c r="E378" s="443" t="s">
        <v>645</v>
      </c>
      <c r="F378" s="441">
        <v>0.2</v>
      </c>
      <c r="G378" s="442" t="s">
        <v>609</v>
      </c>
      <c r="H378" s="410">
        <v>44713</v>
      </c>
      <c r="I378" s="410">
        <v>44742</v>
      </c>
      <c r="J378" s="43" t="s">
        <v>646</v>
      </c>
      <c r="K378" s="43" t="s">
        <v>647</v>
      </c>
      <c r="L378" s="221">
        <v>525000</v>
      </c>
      <c r="M378" s="901"/>
    </row>
    <row r="379" spans="1:13" s="9" customFormat="1" ht="32.1" customHeight="1" thickBot="1">
      <c r="A379" s="782"/>
      <c r="B379" s="785"/>
      <c r="C379" s="785"/>
      <c r="D379" s="112" t="s">
        <v>756</v>
      </c>
      <c r="E379" s="409" t="s">
        <v>648</v>
      </c>
      <c r="F379" s="260">
        <v>0.25</v>
      </c>
      <c r="G379" s="444" t="s">
        <v>649</v>
      </c>
      <c r="H379" s="336">
        <v>44743</v>
      </c>
      <c r="I379" s="336">
        <v>44772</v>
      </c>
      <c r="J379" s="92"/>
      <c r="K379" s="92"/>
      <c r="L379" s="92"/>
      <c r="M379" s="902"/>
    </row>
    <row r="380" spans="1:13" s="9" customFormat="1" ht="14.25">
      <c r="A380" s="361"/>
      <c r="B380" s="361"/>
      <c r="C380" s="380"/>
      <c r="D380" s="380"/>
      <c r="E380" s="361"/>
      <c r="F380" s="389"/>
      <c r="G380" s="191"/>
      <c r="H380" s="382"/>
      <c r="I380" s="382"/>
      <c r="J380" s="382"/>
      <c r="K380" s="382"/>
      <c r="L380" s="390"/>
      <c r="M380" s="391"/>
    </row>
    <row r="381" spans="1:13" s="9" customFormat="1" ht="14.25">
      <c r="A381" s="388"/>
      <c r="B381" s="190"/>
      <c r="C381" s="190"/>
      <c r="D381" s="190"/>
      <c r="E381" s="189"/>
      <c r="F381" s="386"/>
      <c r="G381" s="387"/>
      <c r="H381" s="382"/>
      <c r="I381" s="382"/>
      <c r="J381" s="382"/>
      <c r="K381" s="382"/>
      <c r="L381" s="392"/>
      <c r="M381" s="393"/>
    </row>
    <row r="382" spans="1:13" s="9" customFormat="1" ht="14.25">
      <c r="A382" s="388"/>
      <c r="B382" s="190"/>
      <c r="C382" s="190"/>
      <c r="D382" s="190"/>
      <c r="E382" s="189"/>
      <c r="F382" s="389"/>
      <c r="G382" s="191"/>
      <c r="H382" s="382"/>
      <c r="I382" s="382"/>
      <c r="J382" s="382"/>
      <c r="K382" s="382"/>
      <c r="L382" s="392"/>
      <c r="M382" s="393"/>
    </row>
    <row r="383" spans="1:13" s="9" customFormat="1" ht="14.25">
      <c r="A383" s="388"/>
      <c r="B383" s="190"/>
      <c r="C383" s="190"/>
      <c r="D383" s="190"/>
      <c r="E383" s="190"/>
      <c r="F383" s="190"/>
      <c r="G383" s="191"/>
      <c r="H383" s="382"/>
      <c r="I383" s="382"/>
      <c r="J383" s="382"/>
      <c r="K383" s="382"/>
      <c r="L383" s="392"/>
      <c r="M383" s="393"/>
    </row>
    <row r="384" spans="1:13" s="9" customFormat="1" ht="15.75" customHeight="1" thickBot="1">
      <c r="A384" s="699" t="s">
        <v>120</v>
      </c>
      <c r="B384" s="699"/>
      <c r="C384" s="699"/>
      <c r="D384" s="699"/>
      <c r="E384" s="699"/>
      <c r="F384" s="699"/>
      <c r="G384" s="699"/>
      <c r="H384" s="699"/>
      <c r="I384" s="699"/>
      <c r="J384" s="699"/>
      <c r="K384" s="699"/>
      <c r="L384" s="699"/>
      <c r="M384" s="699"/>
    </row>
    <row r="385" spans="1:13" s="9" customFormat="1" ht="15.75" customHeight="1" thickBot="1">
      <c r="A385" s="714" t="s">
        <v>63</v>
      </c>
      <c r="B385" s="715"/>
      <c r="C385" s="715"/>
      <c r="D385" s="715"/>
      <c r="E385" s="715"/>
      <c r="F385" s="715"/>
      <c r="G385" s="715"/>
      <c r="H385" s="715"/>
      <c r="I385" s="715"/>
      <c r="J385" s="715"/>
      <c r="K385" s="715"/>
      <c r="L385" s="715"/>
      <c r="M385" s="756"/>
    </row>
    <row r="386" spans="1:13" s="9" customFormat="1" ht="15.75" thickBot="1">
      <c r="A386" s="714" t="s">
        <v>217</v>
      </c>
      <c r="B386" s="715"/>
      <c r="C386" s="715"/>
      <c r="D386" s="715"/>
      <c r="E386" s="715"/>
      <c r="F386" s="715"/>
      <c r="G386" s="715"/>
      <c r="H386" s="715"/>
      <c r="I386" s="715"/>
      <c r="J386" s="715"/>
      <c r="K386" s="715"/>
      <c r="L386" s="715"/>
      <c r="M386" s="756"/>
    </row>
    <row r="387" spans="1:13" s="9" customFormat="1" ht="14.1" customHeight="1">
      <c r="A387" s="757" t="s">
        <v>67</v>
      </c>
      <c r="B387" s="596" t="s">
        <v>9</v>
      </c>
      <c r="C387" s="703" t="s">
        <v>10</v>
      </c>
      <c r="D387" s="703" t="s">
        <v>68</v>
      </c>
      <c r="E387" s="596" t="s">
        <v>69</v>
      </c>
      <c r="F387" s="596" t="s">
        <v>13</v>
      </c>
      <c r="G387" s="596" t="s">
        <v>14</v>
      </c>
      <c r="H387" s="598" t="s">
        <v>15</v>
      </c>
      <c r="I387" s="599"/>
      <c r="J387" s="598" t="s">
        <v>16</v>
      </c>
      <c r="K387" s="599"/>
      <c r="L387" s="600"/>
      <c r="M387" s="562" t="s">
        <v>17</v>
      </c>
    </row>
    <row r="388" spans="1:13" s="9" customFormat="1" ht="25.5">
      <c r="A388" s="821"/>
      <c r="B388" s="597"/>
      <c r="C388" s="822"/>
      <c r="D388" s="822"/>
      <c r="E388" s="597"/>
      <c r="F388" s="597"/>
      <c r="G388" s="597"/>
      <c r="H388" s="279" t="s">
        <v>189</v>
      </c>
      <c r="I388" s="279" t="s">
        <v>190</v>
      </c>
      <c r="J388" s="212" t="s">
        <v>728</v>
      </c>
      <c r="K388" s="213" t="s">
        <v>19</v>
      </c>
      <c r="L388" s="212" t="s">
        <v>20</v>
      </c>
      <c r="M388" s="563"/>
    </row>
    <row r="389" spans="1:13" s="9" customFormat="1" ht="121.5" customHeight="1">
      <c r="A389" s="811" t="s">
        <v>757</v>
      </c>
      <c r="B389" s="763" t="s">
        <v>729</v>
      </c>
      <c r="C389" s="859">
        <v>1</v>
      </c>
      <c r="D389" s="38" t="s">
        <v>758</v>
      </c>
      <c r="E389" s="38" t="s">
        <v>730</v>
      </c>
      <c r="F389" s="454">
        <v>0.1</v>
      </c>
      <c r="G389" s="43" t="s">
        <v>116</v>
      </c>
      <c r="H389" s="862">
        <v>44562</v>
      </c>
      <c r="I389" s="862">
        <v>44936</v>
      </c>
      <c r="J389" s="541" t="s">
        <v>27</v>
      </c>
      <c r="K389" s="865" t="s">
        <v>731</v>
      </c>
      <c r="L389" s="868" t="s">
        <v>27</v>
      </c>
      <c r="M389" s="871" t="s">
        <v>27</v>
      </c>
    </row>
    <row r="390" spans="1:13" s="9" customFormat="1" ht="57">
      <c r="A390" s="811"/>
      <c r="B390" s="763"/>
      <c r="C390" s="860"/>
      <c r="D390" s="38" t="s">
        <v>759</v>
      </c>
      <c r="E390" s="38" t="s">
        <v>732</v>
      </c>
      <c r="F390" s="454">
        <v>0.1</v>
      </c>
      <c r="G390" s="43" t="s">
        <v>116</v>
      </c>
      <c r="H390" s="863"/>
      <c r="I390" s="863"/>
      <c r="J390" s="542"/>
      <c r="K390" s="866"/>
      <c r="L390" s="869"/>
      <c r="M390" s="872"/>
    </row>
    <row r="391" spans="1:13" s="9" customFormat="1" ht="57">
      <c r="A391" s="811"/>
      <c r="B391" s="763"/>
      <c r="C391" s="860"/>
      <c r="D391" s="38" t="s">
        <v>760</v>
      </c>
      <c r="E391" s="38" t="s">
        <v>733</v>
      </c>
      <c r="F391" s="454">
        <v>0.1</v>
      </c>
      <c r="G391" s="43" t="s">
        <v>116</v>
      </c>
      <c r="H391" s="863"/>
      <c r="I391" s="863"/>
      <c r="J391" s="542"/>
      <c r="K391" s="866"/>
      <c r="L391" s="869"/>
      <c r="M391" s="872"/>
    </row>
    <row r="392" spans="1:13" s="9" customFormat="1" ht="84.95" customHeight="1">
      <c r="A392" s="811"/>
      <c r="B392" s="763"/>
      <c r="C392" s="860"/>
      <c r="D392" s="38" t="s">
        <v>761</v>
      </c>
      <c r="E392" s="38" t="s">
        <v>115</v>
      </c>
      <c r="F392" s="454">
        <v>0.2</v>
      </c>
      <c r="G392" s="43" t="s">
        <v>118</v>
      </c>
      <c r="H392" s="863"/>
      <c r="I392" s="863"/>
      <c r="J392" s="542"/>
      <c r="K392" s="866"/>
      <c r="L392" s="869"/>
      <c r="M392" s="872"/>
    </row>
    <row r="393" spans="1:13" s="9" customFormat="1" ht="57">
      <c r="A393" s="811"/>
      <c r="B393" s="763"/>
      <c r="C393" s="860"/>
      <c r="D393" s="38" t="s">
        <v>762</v>
      </c>
      <c r="E393" s="77" t="s">
        <v>117</v>
      </c>
      <c r="F393" s="454">
        <v>0.3</v>
      </c>
      <c r="G393" s="43" t="s">
        <v>116</v>
      </c>
      <c r="H393" s="863"/>
      <c r="I393" s="863"/>
      <c r="J393" s="542"/>
      <c r="K393" s="866"/>
      <c r="L393" s="869"/>
      <c r="M393" s="872"/>
    </row>
    <row r="394" spans="1:13" s="9" customFormat="1" ht="63.95" customHeight="1">
      <c r="A394" s="811"/>
      <c r="B394" s="763"/>
      <c r="C394" s="860"/>
      <c r="D394" s="38" t="s">
        <v>763</v>
      </c>
      <c r="E394" s="77" t="s">
        <v>734</v>
      </c>
      <c r="F394" s="455">
        <v>0.1</v>
      </c>
      <c r="G394" s="43" t="s">
        <v>116</v>
      </c>
      <c r="H394" s="863"/>
      <c r="I394" s="863"/>
      <c r="J394" s="542"/>
      <c r="K394" s="866"/>
      <c r="L394" s="869"/>
      <c r="M394" s="872"/>
    </row>
    <row r="395" spans="1:13" s="9" customFormat="1" ht="68.45" customHeight="1" thickBot="1">
      <c r="A395" s="812"/>
      <c r="B395" s="764"/>
      <c r="C395" s="861"/>
      <c r="D395" s="47" t="s">
        <v>764</v>
      </c>
      <c r="E395" s="371" t="s">
        <v>735</v>
      </c>
      <c r="F395" s="456">
        <v>0.1</v>
      </c>
      <c r="G395" s="453" t="s">
        <v>119</v>
      </c>
      <c r="H395" s="864"/>
      <c r="I395" s="864"/>
      <c r="J395" s="543"/>
      <c r="K395" s="867"/>
      <c r="L395" s="870"/>
      <c r="M395" s="873"/>
    </row>
    <row r="396" spans="1:13" s="9" customFormat="1" ht="15" customHeight="1"/>
    <row r="397" spans="1:13" s="9" customFormat="1" ht="15" customHeight="1"/>
    <row r="398" spans="1:13" s="9" customFormat="1" ht="18" customHeight="1" thickBot="1">
      <c r="A398" s="699" t="s">
        <v>120</v>
      </c>
      <c r="B398" s="699"/>
      <c r="C398" s="699"/>
      <c r="D398" s="699"/>
      <c r="E398" s="699"/>
      <c r="F398" s="699"/>
      <c r="G398" s="699"/>
      <c r="H398" s="699"/>
      <c r="I398" s="699"/>
      <c r="J398" s="699"/>
      <c r="K398" s="699"/>
      <c r="L398" s="699"/>
      <c r="M398" s="699"/>
    </row>
    <row r="399" spans="1:13" s="9" customFormat="1" ht="15.75" thickBot="1">
      <c r="A399" s="714" t="s">
        <v>63</v>
      </c>
      <c r="B399" s="715"/>
      <c r="C399" s="715"/>
      <c r="D399" s="715"/>
      <c r="E399" s="715"/>
      <c r="F399" s="715"/>
      <c r="G399" s="715"/>
      <c r="H399" s="715"/>
      <c r="I399" s="715"/>
      <c r="J399" s="715"/>
      <c r="K399" s="715"/>
      <c r="L399" s="715"/>
      <c r="M399" s="715"/>
    </row>
    <row r="400" spans="1:13" s="9" customFormat="1" ht="15.75" thickBot="1">
      <c r="A400" s="714" t="s">
        <v>217</v>
      </c>
      <c r="B400" s="715"/>
      <c r="C400" s="715"/>
      <c r="D400" s="715"/>
      <c r="E400" s="715"/>
      <c r="F400" s="715"/>
      <c r="G400" s="715"/>
      <c r="H400" s="715"/>
      <c r="I400" s="715"/>
      <c r="J400" s="715"/>
      <c r="K400" s="715"/>
      <c r="L400" s="715"/>
      <c r="M400" s="715"/>
    </row>
    <row r="401" spans="1:13" s="9" customFormat="1" ht="14.1" customHeight="1">
      <c r="A401" s="757" t="s">
        <v>67</v>
      </c>
      <c r="B401" s="596" t="s">
        <v>9</v>
      </c>
      <c r="C401" s="703" t="s">
        <v>10</v>
      </c>
      <c r="D401" s="703" t="s">
        <v>68</v>
      </c>
      <c r="E401" s="596" t="s">
        <v>69</v>
      </c>
      <c r="F401" s="596" t="s">
        <v>13</v>
      </c>
      <c r="G401" s="596" t="s">
        <v>14</v>
      </c>
      <c r="H401" s="598" t="s">
        <v>15</v>
      </c>
      <c r="I401" s="599"/>
      <c r="J401" s="598" t="s">
        <v>16</v>
      </c>
      <c r="K401" s="599"/>
      <c r="L401" s="600"/>
      <c r="M401" s="562" t="s">
        <v>17</v>
      </c>
    </row>
    <row r="402" spans="1:13" s="9" customFormat="1" ht="26.25" thickBot="1">
      <c r="A402" s="821"/>
      <c r="B402" s="597"/>
      <c r="C402" s="822"/>
      <c r="D402" s="822"/>
      <c r="E402" s="597"/>
      <c r="F402" s="597"/>
      <c r="G402" s="597"/>
      <c r="H402" s="279" t="s">
        <v>189</v>
      </c>
      <c r="I402" s="279" t="s">
        <v>190</v>
      </c>
      <c r="J402" s="212" t="s">
        <v>728</v>
      </c>
      <c r="K402" s="213" t="s">
        <v>19</v>
      </c>
      <c r="L402" s="212" t="s">
        <v>20</v>
      </c>
      <c r="M402" s="563"/>
    </row>
    <row r="403" spans="1:13" s="9" customFormat="1" ht="66.95" customHeight="1">
      <c r="A403" s="1158" t="s">
        <v>765</v>
      </c>
      <c r="B403" s="588" t="s">
        <v>161</v>
      </c>
      <c r="C403" s="1016">
        <v>1</v>
      </c>
      <c r="D403" s="72" t="s">
        <v>766</v>
      </c>
      <c r="E403" s="220" t="s">
        <v>123</v>
      </c>
      <c r="F403" s="204">
        <v>0.1</v>
      </c>
      <c r="G403" s="35" t="s">
        <v>121</v>
      </c>
      <c r="H403" s="899">
        <v>44562</v>
      </c>
      <c r="I403" s="899">
        <v>44925</v>
      </c>
      <c r="J403" s="1165" t="s">
        <v>27</v>
      </c>
      <c r="K403" s="588" t="s">
        <v>70</v>
      </c>
      <c r="L403" s="588" t="s">
        <v>27</v>
      </c>
      <c r="M403" s="595" t="s">
        <v>27</v>
      </c>
    </row>
    <row r="404" spans="1:13" s="9" customFormat="1" ht="42.75">
      <c r="A404" s="800"/>
      <c r="B404" s="542"/>
      <c r="C404" s="1017"/>
      <c r="D404" s="77" t="s">
        <v>767</v>
      </c>
      <c r="E404" s="39" t="s">
        <v>736</v>
      </c>
      <c r="F404" s="158">
        <v>0.1</v>
      </c>
      <c r="G404" s="43" t="s">
        <v>122</v>
      </c>
      <c r="H404" s="863"/>
      <c r="I404" s="863"/>
      <c r="J404" s="894"/>
      <c r="K404" s="542"/>
      <c r="L404" s="542"/>
      <c r="M404" s="589"/>
    </row>
    <row r="405" spans="1:13" s="9" customFormat="1" ht="42.75">
      <c r="A405" s="800"/>
      <c r="B405" s="542"/>
      <c r="C405" s="1017"/>
      <c r="D405" s="77" t="s">
        <v>768</v>
      </c>
      <c r="E405" s="39" t="s">
        <v>737</v>
      </c>
      <c r="F405" s="158">
        <v>0.2</v>
      </c>
      <c r="G405" s="43"/>
      <c r="H405" s="863"/>
      <c r="I405" s="863"/>
      <c r="J405" s="894"/>
      <c r="K405" s="542"/>
      <c r="L405" s="542"/>
      <c r="M405" s="589"/>
    </row>
    <row r="406" spans="1:13" s="9" customFormat="1" ht="78.599999999999994" customHeight="1">
      <c r="A406" s="800"/>
      <c r="B406" s="542"/>
      <c r="C406" s="1017"/>
      <c r="D406" s="77" t="s">
        <v>769</v>
      </c>
      <c r="E406" s="39" t="s">
        <v>737</v>
      </c>
      <c r="F406" s="158">
        <v>0.35</v>
      </c>
      <c r="G406" s="42" t="s">
        <v>116</v>
      </c>
      <c r="H406" s="863"/>
      <c r="I406" s="863"/>
      <c r="J406" s="894"/>
      <c r="K406" s="542"/>
      <c r="L406" s="542"/>
      <c r="M406" s="589"/>
    </row>
    <row r="407" spans="1:13" s="9" customFormat="1" ht="43.5" thickBot="1">
      <c r="A407" s="801"/>
      <c r="B407" s="543"/>
      <c r="C407" s="1018"/>
      <c r="D407" s="222" t="s">
        <v>770</v>
      </c>
      <c r="E407" s="139" t="s">
        <v>138</v>
      </c>
      <c r="F407" s="163">
        <v>0.25</v>
      </c>
      <c r="G407" s="181" t="s">
        <v>116</v>
      </c>
      <c r="H407" s="864"/>
      <c r="I407" s="864"/>
      <c r="J407" s="895"/>
      <c r="K407" s="543"/>
      <c r="L407" s="543"/>
      <c r="M407" s="590"/>
    </row>
    <row r="408" spans="1:13" s="9" customFormat="1" ht="47.1" customHeight="1">
      <c r="A408" s="1158" t="s">
        <v>831</v>
      </c>
      <c r="B408" s="588" t="s">
        <v>738</v>
      </c>
      <c r="C408" s="1159">
        <v>1</v>
      </c>
      <c r="D408" s="220" t="s">
        <v>832</v>
      </c>
      <c r="E408" s="220" t="s">
        <v>739</v>
      </c>
      <c r="F408" s="420">
        <v>0.3</v>
      </c>
      <c r="G408" s="35" t="s">
        <v>116</v>
      </c>
      <c r="H408" s="899">
        <v>44652</v>
      </c>
      <c r="I408" s="899">
        <v>44742</v>
      </c>
      <c r="J408" s="591" t="s">
        <v>27</v>
      </c>
      <c r="K408" s="1162" t="s">
        <v>740</v>
      </c>
      <c r="L408" s="588" t="s">
        <v>27</v>
      </c>
      <c r="M408" s="595" t="s">
        <v>27</v>
      </c>
    </row>
    <row r="409" spans="1:13" s="9" customFormat="1" ht="35.1" customHeight="1">
      <c r="A409" s="800"/>
      <c r="B409" s="542"/>
      <c r="C409" s="1160"/>
      <c r="D409" s="39" t="s">
        <v>833</v>
      </c>
      <c r="E409" s="39" t="s">
        <v>741</v>
      </c>
      <c r="F409" s="138">
        <v>0.2</v>
      </c>
      <c r="G409" s="42" t="s">
        <v>742</v>
      </c>
      <c r="H409" s="863"/>
      <c r="I409" s="863"/>
      <c r="J409" s="539"/>
      <c r="K409" s="1163"/>
      <c r="L409" s="542"/>
      <c r="M409" s="589"/>
    </row>
    <row r="410" spans="1:13" s="9" customFormat="1" ht="54.95" customHeight="1" thickBot="1">
      <c r="A410" s="801"/>
      <c r="B410" s="543"/>
      <c r="C410" s="1161"/>
      <c r="D410" s="139" t="s">
        <v>834</v>
      </c>
      <c r="E410" s="139" t="s">
        <v>60</v>
      </c>
      <c r="F410" s="180">
        <v>0.5</v>
      </c>
      <c r="G410" s="181" t="s">
        <v>116</v>
      </c>
      <c r="H410" s="864"/>
      <c r="I410" s="864"/>
      <c r="J410" s="540"/>
      <c r="K410" s="1164"/>
      <c r="L410" s="543"/>
      <c r="M410" s="590"/>
    </row>
    <row r="411" spans="1:13" s="9" customFormat="1" ht="28.5">
      <c r="A411" s="810" t="s">
        <v>835</v>
      </c>
      <c r="B411" s="783" t="s">
        <v>160</v>
      </c>
      <c r="C411" s="849">
        <v>1</v>
      </c>
      <c r="D411" s="220" t="s">
        <v>836</v>
      </c>
      <c r="E411" s="342" t="s">
        <v>123</v>
      </c>
      <c r="F411" s="204">
        <v>0.1</v>
      </c>
      <c r="G411" s="35" t="s">
        <v>121</v>
      </c>
      <c r="H411" s="850">
        <v>44562</v>
      </c>
      <c r="I411" s="850">
        <v>44925</v>
      </c>
      <c r="J411" s="786" t="s">
        <v>27</v>
      </c>
      <c r="K411" s="783" t="s">
        <v>27</v>
      </c>
      <c r="L411" s="853" t="s">
        <v>27</v>
      </c>
      <c r="M411" s="856" t="s">
        <v>27</v>
      </c>
    </row>
    <row r="412" spans="1:13" s="9" customFormat="1" ht="42.75">
      <c r="A412" s="811"/>
      <c r="B412" s="784"/>
      <c r="C412" s="784"/>
      <c r="D412" s="39" t="s">
        <v>837</v>
      </c>
      <c r="E412" s="160" t="s">
        <v>124</v>
      </c>
      <c r="F412" s="158">
        <v>0.3</v>
      </c>
      <c r="G412" s="43" t="s">
        <v>122</v>
      </c>
      <c r="H412" s="851"/>
      <c r="I412" s="851"/>
      <c r="J412" s="787"/>
      <c r="K412" s="784"/>
      <c r="L412" s="854"/>
      <c r="M412" s="857"/>
    </row>
    <row r="413" spans="1:13" s="9" customFormat="1" ht="57">
      <c r="A413" s="811"/>
      <c r="B413" s="784"/>
      <c r="C413" s="784"/>
      <c r="D413" s="39" t="s">
        <v>838</v>
      </c>
      <c r="E413" s="160" t="s">
        <v>140</v>
      </c>
      <c r="F413" s="158">
        <v>0.35</v>
      </c>
      <c r="G413" s="42" t="s">
        <v>116</v>
      </c>
      <c r="H413" s="851"/>
      <c r="I413" s="851"/>
      <c r="J413" s="787"/>
      <c r="K413" s="784"/>
      <c r="L413" s="854"/>
      <c r="M413" s="857"/>
    </row>
    <row r="414" spans="1:13" s="9" customFormat="1" ht="29.25" thickBot="1">
      <c r="A414" s="812"/>
      <c r="B414" s="785"/>
      <c r="C414" s="785"/>
      <c r="D414" s="139" t="s">
        <v>839</v>
      </c>
      <c r="E414" s="200" t="s">
        <v>139</v>
      </c>
      <c r="F414" s="180">
        <v>0.25</v>
      </c>
      <c r="G414" s="181" t="s">
        <v>116</v>
      </c>
      <c r="H414" s="852"/>
      <c r="I414" s="852"/>
      <c r="J414" s="788"/>
      <c r="K414" s="785"/>
      <c r="L414" s="855"/>
      <c r="M414" s="858"/>
    </row>
    <row r="415" spans="1:13" s="9" customFormat="1" ht="14.25"/>
    <row r="416" spans="1:13" s="9" customFormat="1" ht="14.25"/>
    <row r="417" spans="1:13" s="9" customFormat="1" ht="15.75" thickBot="1">
      <c r="A417" s="699" t="s">
        <v>120</v>
      </c>
      <c r="B417" s="699"/>
      <c r="C417" s="699"/>
      <c r="D417" s="699"/>
      <c r="E417" s="699"/>
      <c r="F417" s="699"/>
      <c r="G417" s="699"/>
      <c r="H417" s="699"/>
      <c r="I417" s="699"/>
      <c r="J417" s="699"/>
      <c r="K417" s="699"/>
      <c r="L417" s="699"/>
      <c r="M417" s="699"/>
    </row>
    <row r="418" spans="1:13" s="9" customFormat="1" ht="15.75" thickBot="1">
      <c r="A418" s="714" t="s">
        <v>63</v>
      </c>
      <c r="B418" s="715"/>
      <c r="C418" s="715"/>
      <c r="D418" s="715"/>
      <c r="E418" s="715"/>
      <c r="F418" s="715"/>
      <c r="G418" s="715"/>
      <c r="H418" s="715"/>
      <c r="I418" s="715"/>
      <c r="J418" s="715"/>
      <c r="K418" s="715"/>
      <c r="L418" s="715"/>
      <c r="M418" s="715"/>
    </row>
    <row r="419" spans="1:13" s="9" customFormat="1" ht="15.75" thickBot="1">
      <c r="A419" s="714" t="s">
        <v>217</v>
      </c>
      <c r="B419" s="715"/>
      <c r="C419" s="715"/>
      <c r="D419" s="715"/>
      <c r="E419" s="715"/>
      <c r="F419" s="715"/>
      <c r="G419" s="715"/>
      <c r="H419" s="715"/>
      <c r="I419" s="715"/>
      <c r="J419" s="715"/>
      <c r="K419" s="715"/>
      <c r="L419" s="715"/>
      <c r="M419" s="715"/>
    </row>
    <row r="420" spans="1:13" ht="20.100000000000001" customHeight="1">
      <c r="A420" s="757" t="s">
        <v>67</v>
      </c>
      <c r="B420" s="596" t="s">
        <v>9</v>
      </c>
      <c r="C420" s="703" t="s">
        <v>10</v>
      </c>
      <c r="D420" s="703" t="s">
        <v>68</v>
      </c>
      <c r="E420" s="596" t="s">
        <v>69</v>
      </c>
      <c r="F420" s="596" t="s">
        <v>13</v>
      </c>
      <c r="G420" s="596" t="s">
        <v>14</v>
      </c>
      <c r="H420" s="598" t="s">
        <v>15</v>
      </c>
      <c r="I420" s="599"/>
      <c r="J420" s="598" t="s">
        <v>16</v>
      </c>
      <c r="K420" s="599"/>
      <c r="L420" s="600"/>
      <c r="M420" s="562" t="s">
        <v>17</v>
      </c>
    </row>
    <row r="421" spans="1:13" ht="26.25" thickBot="1">
      <c r="A421" s="821"/>
      <c r="B421" s="597"/>
      <c r="C421" s="822"/>
      <c r="D421" s="822"/>
      <c r="E421" s="597"/>
      <c r="F421" s="597"/>
      <c r="G421" s="597"/>
      <c r="H421" s="279" t="s">
        <v>189</v>
      </c>
      <c r="I421" s="279" t="s">
        <v>190</v>
      </c>
      <c r="J421" s="212" t="s">
        <v>728</v>
      </c>
      <c r="K421" s="213" t="s">
        <v>19</v>
      </c>
      <c r="L421" s="212" t="s">
        <v>20</v>
      </c>
      <c r="M421" s="563"/>
    </row>
    <row r="422" spans="1:13" ht="36" customHeight="1">
      <c r="A422" s="841" t="s">
        <v>840</v>
      </c>
      <c r="B422" s="783" t="s">
        <v>157</v>
      </c>
      <c r="C422" s="843">
        <v>1</v>
      </c>
      <c r="D422" s="845" t="s">
        <v>841</v>
      </c>
      <c r="E422" s="845" t="s">
        <v>158</v>
      </c>
      <c r="F422" s="843">
        <v>1</v>
      </c>
      <c r="G422" s="783" t="s">
        <v>159</v>
      </c>
      <c r="H422" s="847">
        <v>44562</v>
      </c>
      <c r="I422" s="847">
        <v>44926</v>
      </c>
      <c r="J422" s="36" t="s">
        <v>35</v>
      </c>
      <c r="K422" s="36" t="s">
        <v>162</v>
      </c>
      <c r="L422" s="1172"/>
      <c r="M422" s="823"/>
    </row>
    <row r="423" spans="1:13" ht="49.5" customHeight="1" thickBot="1">
      <c r="A423" s="842"/>
      <c r="B423" s="785"/>
      <c r="C423" s="844"/>
      <c r="D423" s="846"/>
      <c r="E423" s="846"/>
      <c r="F423" s="844"/>
      <c r="G423" s="785"/>
      <c r="H423" s="848"/>
      <c r="I423" s="848"/>
      <c r="J423" s="50" t="s">
        <v>41</v>
      </c>
      <c r="K423" s="50" t="s">
        <v>42</v>
      </c>
      <c r="L423" s="1173"/>
      <c r="M423" s="824"/>
    </row>
    <row r="424" spans="1:13" ht="15.75" thickBot="1">
      <c r="A424" s="714" t="s">
        <v>126</v>
      </c>
      <c r="B424" s="715"/>
      <c r="C424" s="715"/>
      <c r="D424" s="715"/>
      <c r="E424" s="715"/>
      <c r="F424" s="715"/>
      <c r="G424" s="715"/>
      <c r="H424" s="715"/>
      <c r="I424" s="715"/>
      <c r="J424" s="715"/>
      <c r="K424" s="715"/>
      <c r="L424" s="715"/>
      <c r="M424" s="756"/>
    </row>
    <row r="425" spans="1:13" ht="87.95" customHeight="1">
      <c r="A425" s="828" t="s">
        <v>842</v>
      </c>
      <c r="B425" s="762" t="s">
        <v>404</v>
      </c>
      <c r="C425" s="762" t="s">
        <v>479</v>
      </c>
      <c r="D425" s="457" t="s">
        <v>843</v>
      </c>
      <c r="E425" s="834" t="s">
        <v>407</v>
      </c>
      <c r="F425" s="311">
        <v>0.1</v>
      </c>
      <c r="G425" s="762" t="s">
        <v>743</v>
      </c>
      <c r="H425" s="836">
        <v>44713</v>
      </c>
      <c r="I425" s="836">
        <v>44896</v>
      </c>
      <c r="J425" s="762" t="s">
        <v>27</v>
      </c>
      <c r="K425" s="762" t="s">
        <v>408</v>
      </c>
      <c r="L425" s="762" t="s">
        <v>27</v>
      </c>
      <c r="M425" s="839" t="s">
        <v>27</v>
      </c>
    </row>
    <row r="426" spans="1:13" ht="37.5" customHeight="1">
      <c r="A426" s="829"/>
      <c r="B426" s="831"/>
      <c r="C426" s="832"/>
      <c r="D426" s="312" t="s">
        <v>844</v>
      </c>
      <c r="E426" s="835"/>
      <c r="F426" s="313">
        <v>0.3</v>
      </c>
      <c r="G426" s="831"/>
      <c r="H426" s="837"/>
      <c r="I426" s="837"/>
      <c r="J426" s="831"/>
      <c r="K426" s="831"/>
      <c r="L426" s="831"/>
      <c r="M426" s="840"/>
    </row>
    <row r="427" spans="1:13" ht="49.5" customHeight="1">
      <c r="A427" s="829"/>
      <c r="B427" s="831"/>
      <c r="C427" s="832"/>
      <c r="D427" s="312" t="s">
        <v>845</v>
      </c>
      <c r="E427" s="314" t="s">
        <v>411</v>
      </c>
      <c r="F427" s="313">
        <v>0.3</v>
      </c>
      <c r="G427" s="831"/>
      <c r="H427" s="837"/>
      <c r="I427" s="837"/>
      <c r="J427" s="831"/>
      <c r="K427" s="831"/>
      <c r="L427" s="831"/>
      <c r="M427" s="840"/>
    </row>
    <row r="428" spans="1:13" ht="38.1" customHeight="1">
      <c r="A428" s="829"/>
      <c r="B428" s="831"/>
      <c r="C428" s="832"/>
      <c r="D428" s="315" t="s">
        <v>846</v>
      </c>
      <c r="E428" s="271" t="s">
        <v>413</v>
      </c>
      <c r="F428" s="313">
        <v>0.2</v>
      </c>
      <c r="G428" s="831"/>
      <c r="H428" s="837"/>
      <c r="I428" s="837"/>
      <c r="J428" s="831"/>
      <c r="K428" s="831"/>
      <c r="L428" s="831"/>
      <c r="M428" s="840"/>
    </row>
    <row r="429" spans="1:13" ht="52.5" customHeight="1" thickBot="1">
      <c r="A429" s="830"/>
      <c r="B429" s="569"/>
      <c r="C429" s="833"/>
      <c r="D429" s="458" t="s">
        <v>847</v>
      </c>
      <c r="E429" s="130" t="s">
        <v>415</v>
      </c>
      <c r="F429" s="367">
        <v>0.1</v>
      </c>
      <c r="G429" s="569"/>
      <c r="H429" s="838"/>
      <c r="I429" s="838"/>
      <c r="J429" s="569"/>
      <c r="K429" s="569"/>
      <c r="L429" s="569"/>
      <c r="M429" s="775"/>
    </row>
    <row r="433" spans="1:13" ht="15.75" thickBot="1">
      <c r="A433" s="699" t="s">
        <v>120</v>
      </c>
      <c r="B433" s="699"/>
      <c r="C433" s="699"/>
      <c r="D433" s="699"/>
      <c r="E433" s="699"/>
      <c r="F433" s="699"/>
      <c r="G433" s="699"/>
      <c r="H433" s="699"/>
      <c r="I433" s="699"/>
      <c r="J433" s="699"/>
      <c r="K433" s="699"/>
      <c r="L433" s="699"/>
      <c r="M433" s="699"/>
    </row>
    <row r="434" spans="1:13">
      <c r="A434" s="825" t="s">
        <v>63</v>
      </c>
      <c r="B434" s="826"/>
      <c r="C434" s="826"/>
      <c r="D434" s="826"/>
      <c r="E434" s="826"/>
      <c r="F434" s="826"/>
      <c r="G434" s="826"/>
      <c r="H434" s="826"/>
      <c r="I434" s="826"/>
      <c r="J434" s="826"/>
      <c r="K434" s="826"/>
      <c r="L434" s="826"/>
      <c r="M434" s="827"/>
    </row>
    <row r="435" spans="1:13">
      <c r="A435" s="930" t="s">
        <v>133</v>
      </c>
      <c r="B435" s="931"/>
      <c r="C435" s="931"/>
      <c r="D435" s="931"/>
      <c r="E435" s="931"/>
      <c r="F435" s="931"/>
      <c r="G435" s="931"/>
      <c r="H435" s="931"/>
      <c r="I435" s="931"/>
      <c r="J435" s="931"/>
      <c r="K435" s="931"/>
      <c r="L435" s="931"/>
      <c r="M435" s="932"/>
    </row>
    <row r="436" spans="1:13" ht="14.45" customHeight="1">
      <c r="A436" s="757" t="s">
        <v>67</v>
      </c>
      <c r="B436" s="596" t="s">
        <v>9</v>
      </c>
      <c r="C436" s="703" t="s">
        <v>10</v>
      </c>
      <c r="D436" s="703" t="s">
        <v>68</v>
      </c>
      <c r="E436" s="596" t="s">
        <v>69</v>
      </c>
      <c r="F436" s="596" t="s">
        <v>13</v>
      </c>
      <c r="G436" s="596" t="s">
        <v>14</v>
      </c>
      <c r="H436" s="598" t="s">
        <v>15</v>
      </c>
      <c r="I436" s="599"/>
      <c r="J436" s="598" t="s">
        <v>16</v>
      </c>
      <c r="K436" s="599"/>
      <c r="L436" s="600"/>
      <c r="M436" s="562" t="s">
        <v>17</v>
      </c>
    </row>
    <row r="437" spans="1:13" ht="26.25" thickBot="1">
      <c r="A437" s="821"/>
      <c r="B437" s="597"/>
      <c r="C437" s="822"/>
      <c r="D437" s="822"/>
      <c r="E437" s="597"/>
      <c r="F437" s="597"/>
      <c r="G437" s="597"/>
      <c r="H437" s="279" t="s">
        <v>189</v>
      </c>
      <c r="I437" s="279" t="s">
        <v>190</v>
      </c>
      <c r="J437" s="212" t="s">
        <v>728</v>
      </c>
      <c r="K437" s="213" t="s">
        <v>19</v>
      </c>
      <c r="L437" s="212" t="s">
        <v>20</v>
      </c>
      <c r="M437" s="563"/>
    </row>
    <row r="438" spans="1:13" ht="38.450000000000003" customHeight="1">
      <c r="A438" s="795" t="s">
        <v>848</v>
      </c>
      <c r="B438" s="797" t="s">
        <v>744</v>
      </c>
      <c r="C438" s="797" t="s">
        <v>418</v>
      </c>
      <c r="D438" s="70" t="s">
        <v>849</v>
      </c>
      <c r="E438" s="1156" t="s">
        <v>128</v>
      </c>
      <c r="F438" s="1042">
        <v>0.15</v>
      </c>
      <c r="G438" s="762" t="s">
        <v>116</v>
      </c>
      <c r="H438" s="1044">
        <v>44621</v>
      </c>
      <c r="I438" s="1044">
        <v>44926</v>
      </c>
      <c r="J438" s="776" t="s">
        <v>27</v>
      </c>
      <c r="K438" s="762" t="s">
        <v>408</v>
      </c>
      <c r="L438" s="776" t="s">
        <v>27</v>
      </c>
      <c r="M438" s="1045" t="s">
        <v>27</v>
      </c>
    </row>
    <row r="439" spans="1:13" ht="57.6" customHeight="1">
      <c r="A439" s="796"/>
      <c r="B439" s="798"/>
      <c r="C439" s="798"/>
      <c r="D439" s="38" t="s">
        <v>850</v>
      </c>
      <c r="E439" s="1157"/>
      <c r="F439" s="1043"/>
      <c r="G439" s="763"/>
      <c r="H439" s="799"/>
      <c r="I439" s="799"/>
      <c r="J439" s="766"/>
      <c r="K439" s="763"/>
      <c r="L439" s="766"/>
      <c r="M439" s="1046"/>
    </row>
    <row r="440" spans="1:13" ht="42.95" customHeight="1">
      <c r="A440" s="796"/>
      <c r="B440" s="798"/>
      <c r="C440" s="798"/>
      <c r="D440" s="38" t="s">
        <v>851</v>
      </c>
      <c r="E440" s="459" t="s">
        <v>745</v>
      </c>
      <c r="F440" s="126">
        <v>0.3</v>
      </c>
      <c r="G440" s="80" t="s">
        <v>116</v>
      </c>
      <c r="H440" s="799"/>
      <c r="I440" s="799"/>
      <c r="J440" s="766"/>
      <c r="K440" s="763"/>
      <c r="L440" s="766"/>
      <c r="M440" s="1046"/>
    </row>
    <row r="441" spans="1:13" ht="38.1" customHeight="1">
      <c r="A441" s="796"/>
      <c r="B441" s="798"/>
      <c r="C441" s="798"/>
      <c r="D441" s="38" t="s">
        <v>852</v>
      </c>
      <c r="E441" s="38" t="s">
        <v>746</v>
      </c>
      <c r="F441" s="126">
        <v>0.3</v>
      </c>
      <c r="G441" s="80" t="s">
        <v>747</v>
      </c>
      <c r="H441" s="799"/>
      <c r="I441" s="799"/>
      <c r="J441" s="766"/>
      <c r="K441" s="763"/>
      <c r="L441" s="766"/>
      <c r="M441" s="1046"/>
    </row>
    <row r="442" spans="1:13" ht="35.450000000000003" customHeight="1">
      <c r="A442" s="796"/>
      <c r="B442" s="798"/>
      <c r="C442" s="798"/>
      <c r="D442" s="38" t="s">
        <v>853</v>
      </c>
      <c r="E442" s="459" t="s">
        <v>748</v>
      </c>
      <c r="F442" s="126">
        <v>0.15</v>
      </c>
      <c r="G442" s="80" t="s">
        <v>93</v>
      </c>
      <c r="H442" s="799"/>
      <c r="I442" s="799"/>
      <c r="J442" s="766"/>
      <c r="K442" s="763"/>
      <c r="L442" s="766"/>
      <c r="M442" s="1046"/>
    </row>
    <row r="443" spans="1:13" ht="53.45" customHeight="1" thickBot="1">
      <c r="A443" s="924"/>
      <c r="B443" s="925"/>
      <c r="C443" s="925"/>
      <c r="D443" s="47" t="s">
        <v>854</v>
      </c>
      <c r="E443" s="47" t="s">
        <v>431</v>
      </c>
      <c r="F443" s="129">
        <v>0.1</v>
      </c>
      <c r="G443" s="131" t="s">
        <v>529</v>
      </c>
      <c r="H443" s="926"/>
      <c r="I443" s="926"/>
      <c r="J443" s="767"/>
      <c r="K443" s="764"/>
      <c r="L443" s="767"/>
      <c r="M443" s="1047"/>
    </row>
    <row r="445" spans="1:13" ht="15.75" thickBot="1">
      <c r="A445" s="16" t="s">
        <v>125</v>
      </c>
      <c r="B445" s="9"/>
      <c r="C445" s="9"/>
      <c r="D445" s="9"/>
      <c r="E445" s="9"/>
      <c r="F445" s="9"/>
      <c r="G445" s="9"/>
      <c r="H445" s="274"/>
      <c r="I445" s="274"/>
      <c r="J445" s="9"/>
      <c r="K445" s="9"/>
      <c r="L445" s="9"/>
      <c r="M445" s="9"/>
    </row>
    <row r="446" spans="1:13" ht="15.75" thickBot="1">
      <c r="A446" s="714" t="s">
        <v>63</v>
      </c>
      <c r="B446" s="715"/>
      <c r="C446" s="715"/>
      <c r="D446" s="715"/>
      <c r="E446" s="715"/>
      <c r="F446" s="715"/>
      <c r="G446" s="715"/>
      <c r="H446" s="715"/>
      <c r="I446" s="715"/>
      <c r="J446" s="715"/>
      <c r="K446" s="715"/>
      <c r="L446" s="715"/>
      <c r="M446" s="756"/>
    </row>
    <row r="447" spans="1:13">
      <c r="A447" s="548" t="s">
        <v>126</v>
      </c>
      <c r="B447" s="549"/>
      <c r="C447" s="549"/>
      <c r="D447" s="549"/>
      <c r="E447" s="549"/>
      <c r="F447" s="549"/>
      <c r="G447" s="549"/>
      <c r="H447" s="549"/>
      <c r="I447" s="549"/>
      <c r="J447" s="549"/>
      <c r="K447" s="549"/>
      <c r="L447" s="549"/>
      <c r="M447" s="550"/>
    </row>
    <row r="448" spans="1:13">
      <c r="A448" s="757" t="s">
        <v>67</v>
      </c>
      <c r="B448" s="596" t="s">
        <v>9</v>
      </c>
      <c r="C448" s="703" t="s">
        <v>10</v>
      </c>
      <c r="D448" s="703" t="s">
        <v>68</v>
      </c>
      <c r="E448" s="596" t="s">
        <v>69</v>
      </c>
      <c r="F448" s="596" t="s">
        <v>13</v>
      </c>
      <c r="G448" s="596" t="s">
        <v>14</v>
      </c>
      <c r="H448" s="598" t="s">
        <v>15</v>
      </c>
      <c r="I448" s="599"/>
      <c r="J448" s="598" t="s">
        <v>16</v>
      </c>
      <c r="K448" s="599"/>
      <c r="L448" s="600"/>
      <c r="M448" s="562" t="s">
        <v>17</v>
      </c>
    </row>
    <row r="449" spans="1:13" ht="25.5">
      <c r="A449" s="821"/>
      <c r="B449" s="597"/>
      <c r="C449" s="822"/>
      <c r="D449" s="822"/>
      <c r="E449" s="597"/>
      <c r="F449" s="597"/>
      <c r="G449" s="597"/>
      <c r="H449" s="279" t="s">
        <v>189</v>
      </c>
      <c r="I449" s="279" t="s">
        <v>190</v>
      </c>
      <c r="J449" s="212" t="s">
        <v>728</v>
      </c>
      <c r="K449" s="213" t="s">
        <v>19</v>
      </c>
      <c r="L449" s="212" t="s">
        <v>20</v>
      </c>
      <c r="M449" s="563"/>
    </row>
    <row r="450" spans="1:13" ht="29.45" customHeight="1">
      <c r="A450" s="819" t="s">
        <v>855</v>
      </c>
      <c r="B450" s="619" t="s">
        <v>771</v>
      </c>
      <c r="C450" s="617">
        <v>11</v>
      </c>
      <c r="D450" s="460" t="s">
        <v>856</v>
      </c>
      <c r="E450" s="172" t="s">
        <v>163</v>
      </c>
      <c r="F450" s="54">
        <v>0.1</v>
      </c>
      <c r="G450" s="619" t="s">
        <v>772</v>
      </c>
      <c r="H450" s="654">
        <v>44593</v>
      </c>
      <c r="I450" s="654">
        <v>44910</v>
      </c>
      <c r="J450" s="619" t="s">
        <v>27</v>
      </c>
      <c r="K450" s="211" t="s">
        <v>70</v>
      </c>
      <c r="L450" s="820" t="s">
        <v>27</v>
      </c>
      <c r="M450" s="817" t="str">
        <f>L450</f>
        <v>N/A</v>
      </c>
    </row>
    <row r="451" spans="1:13" ht="57.95" customHeight="1">
      <c r="A451" s="819"/>
      <c r="B451" s="619"/>
      <c r="C451" s="617"/>
      <c r="D451" s="460" t="s">
        <v>857</v>
      </c>
      <c r="E451" s="172" t="s">
        <v>165</v>
      </c>
      <c r="F451" s="54">
        <v>0.5</v>
      </c>
      <c r="G451" s="619"/>
      <c r="H451" s="654"/>
      <c r="I451" s="654"/>
      <c r="J451" s="619"/>
      <c r="K451" s="98" t="s">
        <v>166</v>
      </c>
      <c r="L451" s="820"/>
      <c r="M451" s="539"/>
    </row>
    <row r="452" spans="1:13" ht="35.1" customHeight="1">
      <c r="A452" s="819"/>
      <c r="B452" s="619"/>
      <c r="C452" s="617"/>
      <c r="D452" s="460" t="s">
        <v>859</v>
      </c>
      <c r="E452" s="172" t="s">
        <v>164</v>
      </c>
      <c r="F452" s="54">
        <v>0.3</v>
      </c>
      <c r="G452" s="619"/>
      <c r="H452" s="654"/>
      <c r="I452" s="654"/>
      <c r="J452" s="619"/>
      <c r="K452" s="98"/>
      <c r="L452" s="820"/>
      <c r="M452" s="539"/>
    </row>
    <row r="453" spans="1:13" ht="39.950000000000003" customHeight="1">
      <c r="A453" s="819"/>
      <c r="B453" s="619"/>
      <c r="C453" s="617"/>
      <c r="D453" s="461" t="s">
        <v>858</v>
      </c>
      <c r="E453" s="172" t="s">
        <v>163</v>
      </c>
      <c r="F453" s="320">
        <v>0.1</v>
      </c>
      <c r="G453" s="619"/>
      <c r="H453" s="654"/>
      <c r="I453" s="654"/>
      <c r="J453" s="619"/>
      <c r="K453" s="211" t="s">
        <v>132</v>
      </c>
      <c r="L453" s="820"/>
      <c r="M453" s="818"/>
    </row>
    <row r="454" spans="1:13" ht="42.75">
      <c r="A454" s="813" t="s">
        <v>860</v>
      </c>
      <c r="B454" s="814" t="s">
        <v>773</v>
      </c>
      <c r="C454" s="814">
        <v>4</v>
      </c>
      <c r="D454" s="184" t="s">
        <v>861</v>
      </c>
      <c r="E454" s="184" t="s">
        <v>774</v>
      </c>
      <c r="F454" s="186">
        <v>0.1</v>
      </c>
      <c r="G454" s="422" t="s">
        <v>153</v>
      </c>
      <c r="H454" s="462">
        <v>44270</v>
      </c>
      <c r="I454" s="462">
        <v>44650</v>
      </c>
      <c r="J454" s="787" t="s">
        <v>27</v>
      </c>
      <c r="K454" s="541" t="s">
        <v>775</v>
      </c>
      <c r="L454" s="816" t="s">
        <v>27</v>
      </c>
      <c r="M454" s="817" t="str">
        <f>L454</f>
        <v>N/A</v>
      </c>
    </row>
    <row r="455" spans="1:13" ht="41.1" customHeight="1">
      <c r="A455" s="813"/>
      <c r="B455" s="814"/>
      <c r="C455" s="814"/>
      <c r="D455" s="184" t="s">
        <v>862</v>
      </c>
      <c r="E455" s="184" t="s">
        <v>129</v>
      </c>
      <c r="F455" s="186">
        <v>0.5</v>
      </c>
      <c r="G455" s="422" t="s">
        <v>127</v>
      </c>
      <c r="H455" s="462">
        <v>44727</v>
      </c>
      <c r="I455" s="462">
        <v>44742</v>
      </c>
      <c r="J455" s="787"/>
      <c r="K455" s="542"/>
      <c r="L455" s="816"/>
      <c r="M455" s="539"/>
    </row>
    <row r="456" spans="1:13" ht="52.5" customHeight="1">
      <c r="A456" s="813"/>
      <c r="B456" s="814"/>
      <c r="C456" s="814"/>
      <c r="D456" s="184" t="s">
        <v>863</v>
      </c>
      <c r="E456" s="184" t="s">
        <v>141</v>
      </c>
      <c r="F456" s="186">
        <v>0.1</v>
      </c>
      <c r="G456" s="422" t="s">
        <v>73</v>
      </c>
      <c r="H456" s="462">
        <v>44819</v>
      </c>
      <c r="I456" s="462">
        <v>44834</v>
      </c>
      <c r="J456" s="787"/>
      <c r="K456" s="542"/>
      <c r="L456" s="816"/>
      <c r="M456" s="539"/>
    </row>
    <row r="457" spans="1:13" ht="38.1" customHeight="1">
      <c r="A457" s="813"/>
      <c r="B457" s="814"/>
      <c r="C457" s="814"/>
      <c r="D457" s="184" t="s">
        <v>864</v>
      </c>
      <c r="E457" s="184" t="s">
        <v>142</v>
      </c>
      <c r="F457" s="186">
        <v>0.1</v>
      </c>
      <c r="G457" s="422" t="s">
        <v>37</v>
      </c>
      <c r="H457" s="462">
        <v>44910</v>
      </c>
      <c r="I457" s="462">
        <v>44925</v>
      </c>
      <c r="J457" s="787"/>
      <c r="K457" s="542"/>
      <c r="L457" s="816"/>
      <c r="M457" s="539"/>
    </row>
    <row r="458" spans="1:13" ht="42.75">
      <c r="A458" s="813"/>
      <c r="B458" s="814"/>
      <c r="C458" s="814"/>
      <c r="D458" s="141" t="s">
        <v>865</v>
      </c>
      <c r="E458" s="184" t="s">
        <v>776</v>
      </c>
      <c r="F458" s="186">
        <v>0.1</v>
      </c>
      <c r="G458" s="422" t="s">
        <v>134</v>
      </c>
      <c r="H458" s="462">
        <v>44652</v>
      </c>
      <c r="I458" s="462">
        <v>44956</v>
      </c>
      <c r="J458" s="787"/>
      <c r="K458" s="542"/>
      <c r="L458" s="816"/>
      <c r="M458" s="539"/>
    </row>
    <row r="459" spans="1:13" ht="42.75">
      <c r="A459" s="813"/>
      <c r="B459" s="814"/>
      <c r="C459" s="814"/>
      <c r="D459" s="141" t="s">
        <v>866</v>
      </c>
      <c r="E459" s="184" t="s">
        <v>777</v>
      </c>
      <c r="F459" s="186">
        <v>0.1</v>
      </c>
      <c r="G459" s="422" t="s">
        <v>134</v>
      </c>
      <c r="H459" s="462">
        <v>44652</v>
      </c>
      <c r="I459" s="462">
        <v>44956</v>
      </c>
      <c r="J459" s="787"/>
      <c r="K459" s="815"/>
      <c r="L459" s="816"/>
      <c r="M459" s="818"/>
    </row>
    <row r="460" spans="1:13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1:13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1:13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.75" thickBot="1">
      <c r="A464" s="547" t="s">
        <v>125</v>
      </c>
      <c r="B464" s="547"/>
      <c r="C464" s="547"/>
      <c r="D464" s="547"/>
      <c r="E464" s="547"/>
      <c r="F464" s="547"/>
      <c r="G464" s="547"/>
      <c r="H464" s="547"/>
      <c r="I464" s="547"/>
      <c r="J464" s="547"/>
      <c r="K464" s="547"/>
      <c r="L464" s="547"/>
      <c r="M464" s="547"/>
    </row>
    <row r="465" spans="1:13" ht="15.75" thickBot="1">
      <c r="A465" s="714" t="s">
        <v>63</v>
      </c>
      <c r="B465" s="715"/>
      <c r="C465" s="715"/>
      <c r="D465" s="715"/>
      <c r="E465" s="715"/>
      <c r="F465" s="715"/>
      <c r="G465" s="715"/>
      <c r="H465" s="715"/>
      <c r="I465" s="715"/>
      <c r="J465" s="715"/>
      <c r="K465" s="715"/>
      <c r="L465" s="715"/>
      <c r="M465" s="756"/>
    </row>
    <row r="466" spans="1:13">
      <c r="A466" s="548" t="s">
        <v>126</v>
      </c>
      <c r="B466" s="549"/>
      <c r="C466" s="549"/>
      <c r="D466" s="549"/>
      <c r="E466" s="549"/>
      <c r="F466" s="549"/>
      <c r="G466" s="549"/>
      <c r="H466" s="549"/>
      <c r="I466" s="549"/>
      <c r="J466" s="549"/>
      <c r="K466" s="549"/>
      <c r="L466" s="549"/>
      <c r="M466" s="550"/>
    </row>
    <row r="467" spans="1:13">
      <c r="A467" s="718" t="s">
        <v>8</v>
      </c>
      <c r="B467" s="647" t="s">
        <v>9</v>
      </c>
      <c r="C467" s="648" t="s">
        <v>10</v>
      </c>
      <c r="D467" s="648" t="s">
        <v>11</v>
      </c>
      <c r="E467" s="647" t="s">
        <v>12</v>
      </c>
      <c r="F467" s="647" t="s">
        <v>13</v>
      </c>
      <c r="G467" s="647" t="s">
        <v>14</v>
      </c>
      <c r="H467" s="555" t="s">
        <v>15</v>
      </c>
      <c r="I467" s="555"/>
      <c r="J467" s="647" t="s">
        <v>778</v>
      </c>
      <c r="K467" s="647" t="s">
        <v>19</v>
      </c>
      <c r="L467" s="647" t="s">
        <v>20</v>
      </c>
      <c r="M467" s="758" t="s">
        <v>17</v>
      </c>
    </row>
    <row r="468" spans="1:13" ht="15.75" thickBot="1">
      <c r="A468" s="719"/>
      <c r="B468" s="676"/>
      <c r="C468" s="720"/>
      <c r="D468" s="720"/>
      <c r="E468" s="596"/>
      <c r="F468" s="676"/>
      <c r="G468" s="676"/>
      <c r="H468" s="27" t="s">
        <v>189</v>
      </c>
      <c r="I468" s="27" t="s">
        <v>190</v>
      </c>
      <c r="J468" s="676"/>
      <c r="K468" s="676"/>
      <c r="L468" s="676"/>
      <c r="M468" s="562"/>
    </row>
    <row r="469" spans="1:13" ht="57">
      <c r="A469" s="800" t="s">
        <v>867</v>
      </c>
      <c r="B469" s="802" t="s">
        <v>779</v>
      </c>
      <c r="C469" s="802" t="s">
        <v>780</v>
      </c>
      <c r="D469" s="466" t="s">
        <v>868</v>
      </c>
      <c r="E469" s="466" t="s">
        <v>781</v>
      </c>
      <c r="F469" s="467">
        <v>0.1</v>
      </c>
      <c r="G469" s="468" t="s">
        <v>134</v>
      </c>
      <c r="H469" s="469">
        <v>44621</v>
      </c>
      <c r="I469" s="470">
        <v>44636</v>
      </c>
      <c r="J469" s="471"/>
      <c r="K469" s="802" t="s">
        <v>782</v>
      </c>
      <c r="L469" s="804">
        <v>1400000</v>
      </c>
      <c r="M469" s="807">
        <f>L469</f>
        <v>1400000</v>
      </c>
    </row>
    <row r="470" spans="1:13" ht="28.5">
      <c r="A470" s="800"/>
      <c r="B470" s="802"/>
      <c r="C470" s="802"/>
      <c r="D470" s="472" t="s">
        <v>869</v>
      </c>
      <c r="E470" s="472" t="s">
        <v>783</v>
      </c>
      <c r="F470" s="467">
        <v>0.05</v>
      </c>
      <c r="G470" s="468" t="s">
        <v>98</v>
      </c>
      <c r="H470" s="356">
        <v>44636</v>
      </c>
      <c r="I470" s="356">
        <v>44642</v>
      </c>
      <c r="J470" s="471"/>
      <c r="K470" s="802"/>
      <c r="L470" s="805"/>
      <c r="M470" s="808"/>
    </row>
    <row r="471" spans="1:13" ht="42.75">
      <c r="A471" s="800"/>
      <c r="B471" s="802"/>
      <c r="C471" s="802"/>
      <c r="D471" s="472" t="s">
        <v>870</v>
      </c>
      <c r="E471" s="472" t="s">
        <v>784</v>
      </c>
      <c r="F471" s="467">
        <v>0.1</v>
      </c>
      <c r="G471" s="468" t="s">
        <v>785</v>
      </c>
      <c r="H471" s="473">
        <v>44710</v>
      </c>
      <c r="I471" s="473">
        <v>44680</v>
      </c>
      <c r="J471" s="162" t="s">
        <v>172</v>
      </c>
      <c r="K471" s="162" t="s">
        <v>179</v>
      </c>
      <c r="L471" s="805"/>
      <c r="M471" s="808"/>
    </row>
    <row r="472" spans="1:13" ht="72">
      <c r="A472" s="800"/>
      <c r="B472" s="802"/>
      <c r="C472" s="802"/>
      <c r="D472" s="472" t="s">
        <v>871</v>
      </c>
      <c r="E472" s="474" t="s">
        <v>786</v>
      </c>
      <c r="F472" s="475">
        <v>0.25</v>
      </c>
      <c r="G472" s="476" t="s">
        <v>787</v>
      </c>
      <c r="H472" s="356">
        <v>44682</v>
      </c>
      <c r="I472" s="356">
        <v>44713</v>
      </c>
      <c r="J472" s="471"/>
      <c r="K472" s="802" t="s">
        <v>782</v>
      </c>
      <c r="L472" s="805"/>
      <c r="M472" s="808"/>
    </row>
    <row r="473" spans="1:13" ht="42.75">
      <c r="A473" s="800"/>
      <c r="B473" s="802"/>
      <c r="C473" s="802"/>
      <c r="D473" s="477" t="s">
        <v>872</v>
      </c>
      <c r="E473" s="477" t="s">
        <v>788</v>
      </c>
      <c r="F473" s="478">
        <v>0.3</v>
      </c>
      <c r="G473" s="479" t="s">
        <v>130</v>
      </c>
      <c r="H473" s="356">
        <v>44714</v>
      </c>
      <c r="I473" s="356">
        <v>44727</v>
      </c>
      <c r="J473" s="471"/>
      <c r="K473" s="802"/>
      <c r="L473" s="805"/>
      <c r="M473" s="808"/>
    </row>
    <row r="474" spans="1:13" ht="42.75">
      <c r="A474" s="800"/>
      <c r="B474" s="802"/>
      <c r="C474" s="802"/>
      <c r="D474" s="477" t="s">
        <v>873</v>
      </c>
      <c r="E474" s="477" t="s">
        <v>789</v>
      </c>
      <c r="F474" s="478">
        <v>0.1</v>
      </c>
      <c r="G474" s="479"/>
      <c r="H474" s="356"/>
      <c r="I474" s="356"/>
      <c r="J474" s="471"/>
      <c r="K474" s="802"/>
      <c r="L474" s="805"/>
      <c r="M474" s="808"/>
    </row>
    <row r="475" spans="1:13" ht="29.25" thickBot="1">
      <c r="A475" s="801"/>
      <c r="B475" s="803"/>
      <c r="C475" s="803"/>
      <c r="D475" s="490" t="s">
        <v>874</v>
      </c>
      <c r="E475" s="490" t="s">
        <v>790</v>
      </c>
      <c r="F475" s="491">
        <v>0.1</v>
      </c>
      <c r="G475" s="492" t="s">
        <v>791</v>
      </c>
      <c r="H475" s="493">
        <v>44728</v>
      </c>
      <c r="I475" s="493">
        <v>11139</v>
      </c>
      <c r="J475" s="494"/>
      <c r="K475" s="803"/>
      <c r="L475" s="806"/>
      <c r="M475" s="809"/>
    </row>
    <row r="476" spans="1:13" ht="28.5">
      <c r="A476" s="810" t="s">
        <v>875</v>
      </c>
      <c r="B476" s="588" t="s">
        <v>792</v>
      </c>
      <c r="C476" s="588" t="s">
        <v>793</v>
      </c>
      <c r="D476" s="495" t="s">
        <v>876</v>
      </c>
      <c r="E476" s="220" t="s">
        <v>794</v>
      </c>
      <c r="F476" s="204">
        <v>0.05</v>
      </c>
      <c r="G476" s="591" t="s">
        <v>134</v>
      </c>
      <c r="H476" s="496">
        <v>44743</v>
      </c>
      <c r="I476" s="496">
        <v>44750</v>
      </c>
      <c r="J476" s="87"/>
      <c r="K476" s="588" t="s">
        <v>795</v>
      </c>
      <c r="L476" s="789" t="s">
        <v>27</v>
      </c>
      <c r="M476" s="792" t="str">
        <f>L476</f>
        <v>N/A</v>
      </c>
    </row>
    <row r="477" spans="1:13" ht="28.5">
      <c r="A477" s="811"/>
      <c r="B477" s="542"/>
      <c r="C477" s="542"/>
      <c r="D477" s="472" t="s">
        <v>877</v>
      </c>
      <c r="E477" s="39" t="s">
        <v>796</v>
      </c>
      <c r="F477" s="158">
        <v>0.3</v>
      </c>
      <c r="G477" s="539"/>
      <c r="H477" s="356">
        <v>44753</v>
      </c>
      <c r="I477" s="356">
        <v>44755</v>
      </c>
      <c r="J477" s="88"/>
      <c r="K477" s="542"/>
      <c r="L477" s="790"/>
      <c r="M477" s="793"/>
    </row>
    <row r="478" spans="1:13" ht="57">
      <c r="A478" s="811"/>
      <c r="B478" s="542"/>
      <c r="C478" s="542"/>
      <c r="D478" s="472" t="s">
        <v>878</v>
      </c>
      <c r="E478" s="39" t="s">
        <v>797</v>
      </c>
      <c r="F478" s="158">
        <v>0.1</v>
      </c>
      <c r="G478" s="539"/>
      <c r="H478" s="356">
        <v>44753</v>
      </c>
      <c r="I478" s="356">
        <v>44755</v>
      </c>
      <c r="J478" s="88"/>
      <c r="K478" s="542"/>
      <c r="L478" s="790"/>
      <c r="M478" s="793"/>
    </row>
    <row r="479" spans="1:13" ht="28.5">
      <c r="A479" s="811"/>
      <c r="B479" s="542"/>
      <c r="C479" s="542"/>
      <c r="D479" s="472" t="s">
        <v>879</v>
      </c>
      <c r="E479" s="39" t="s">
        <v>798</v>
      </c>
      <c r="F479" s="158">
        <v>0.3</v>
      </c>
      <c r="G479" s="539"/>
      <c r="H479" s="356">
        <v>44756</v>
      </c>
      <c r="I479" s="356">
        <v>44760</v>
      </c>
      <c r="J479" s="88"/>
      <c r="K479" s="542"/>
      <c r="L479" s="790"/>
      <c r="M479" s="793"/>
    </row>
    <row r="480" spans="1:13" ht="28.5">
      <c r="A480" s="811"/>
      <c r="B480" s="542"/>
      <c r="C480" s="542"/>
      <c r="D480" s="472" t="s">
        <v>880</v>
      </c>
      <c r="E480" s="39" t="s">
        <v>799</v>
      </c>
      <c r="F480" s="158">
        <v>0.05</v>
      </c>
      <c r="G480" s="539"/>
      <c r="H480" s="356">
        <v>44763</v>
      </c>
      <c r="I480" s="356">
        <v>44764</v>
      </c>
      <c r="J480" s="88"/>
      <c r="K480" s="542"/>
      <c r="L480" s="790"/>
      <c r="M480" s="793"/>
    </row>
    <row r="481" spans="1:13" ht="53.45" customHeight="1">
      <c r="A481" s="811"/>
      <c r="B481" s="542"/>
      <c r="C481" s="542"/>
      <c r="D481" s="472" t="s">
        <v>881</v>
      </c>
      <c r="E481" s="39" t="s">
        <v>800</v>
      </c>
      <c r="F481" s="158">
        <v>0.15</v>
      </c>
      <c r="G481" s="539"/>
      <c r="H481" s="356">
        <v>44941</v>
      </c>
      <c r="I481" s="356">
        <v>44957</v>
      </c>
      <c r="J481" s="88"/>
      <c r="K481" s="542"/>
      <c r="L481" s="790"/>
      <c r="M481" s="793"/>
    </row>
    <row r="482" spans="1:13" ht="43.5" customHeight="1" thickBot="1">
      <c r="A482" s="812"/>
      <c r="B482" s="543"/>
      <c r="C482" s="543"/>
      <c r="D482" s="490" t="s">
        <v>882</v>
      </c>
      <c r="E482" s="139" t="s">
        <v>799</v>
      </c>
      <c r="F482" s="163">
        <v>0.05</v>
      </c>
      <c r="G482" s="540"/>
      <c r="H482" s="493">
        <v>44957</v>
      </c>
      <c r="I482" s="493">
        <v>44962</v>
      </c>
      <c r="J482" s="92"/>
      <c r="K482" s="543"/>
      <c r="L482" s="791"/>
      <c r="M482" s="794"/>
    </row>
    <row r="483" spans="1:13">
      <c r="B483" s="9"/>
      <c r="C483" s="9"/>
      <c r="D483" s="9"/>
      <c r="E483" s="9"/>
      <c r="F483" s="9"/>
      <c r="G483" s="463"/>
      <c r="H483" s="463"/>
      <c r="I483" s="463"/>
      <c r="J483" s="463"/>
      <c r="K483" s="463"/>
      <c r="L483" s="463"/>
      <c r="M483" s="464"/>
    </row>
    <row r="484" spans="1:13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</row>
    <row r="485" spans="1:13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</row>
    <row r="486" spans="1:13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5.75" thickBot="1">
      <c r="A487" s="547" t="s">
        <v>125</v>
      </c>
      <c r="B487" s="547"/>
      <c r="C487" s="547"/>
      <c r="D487" s="547"/>
      <c r="E487" s="547"/>
      <c r="F487" s="547"/>
      <c r="G487" s="547"/>
      <c r="H487" s="547"/>
      <c r="I487" s="547"/>
      <c r="J487" s="547"/>
      <c r="K487" s="547"/>
      <c r="L487" s="547"/>
      <c r="M487" s="547"/>
    </row>
    <row r="488" spans="1:13" ht="15.75" thickBot="1">
      <c r="A488" s="714" t="s">
        <v>63</v>
      </c>
      <c r="B488" s="715"/>
      <c r="C488" s="715"/>
      <c r="D488" s="715"/>
      <c r="E488" s="715"/>
      <c r="F488" s="715"/>
      <c r="G488" s="715"/>
      <c r="H488" s="715"/>
      <c r="I488" s="715"/>
      <c r="J488" s="715"/>
      <c r="K488" s="715"/>
      <c r="L488" s="715"/>
      <c r="M488" s="756"/>
    </row>
    <row r="489" spans="1:13">
      <c r="A489" s="548" t="s">
        <v>126</v>
      </c>
      <c r="B489" s="549"/>
      <c r="C489" s="549"/>
      <c r="D489" s="549"/>
      <c r="E489" s="549"/>
      <c r="F489" s="549"/>
      <c r="G489" s="549"/>
      <c r="H489" s="549"/>
      <c r="I489" s="549"/>
      <c r="J489" s="549"/>
      <c r="K489" s="549"/>
      <c r="L489" s="549"/>
      <c r="M489" s="550"/>
    </row>
    <row r="490" spans="1:13">
      <c r="A490" s="718" t="s">
        <v>8</v>
      </c>
      <c r="B490" s="647" t="s">
        <v>9</v>
      </c>
      <c r="C490" s="648" t="s">
        <v>10</v>
      </c>
      <c r="D490" s="648" t="s">
        <v>11</v>
      </c>
      <c r="E490" s="647" t="s">
        <v>12</v>
      </c>
      <c r="F490" s="647" t="s">
        <v>13</v>
      </c>
      <c r="G490" s="647" t="s">
        <v>14</v>
      </c>
      <c r="H490" s="555" t="s">
        <v>15</v>
      </c>
      <c r="I490" s="555"/>
      <c r="J490" s="647" t="s">
        <v>778</v>
      </c>
      <c r="K490" s="647" t="s">
        <v>19</v>
      </c>
      <c r="L490" s="647" t="s">
        <v>20</v>
      </c>
      <c r="M490" s="758" t="s">
        <v>17</v>
      </c>
    </row>
    <row r="491" spans="1:13" ht="15.75" thickBot="1">
      <c r="A491" s="757"/>
      <c r="B491" s="596"/>
      <c r="C491" s="703"/>
      <c r="D491" s="703"/>
      <c r="E491" s="596"/>
      <c r="F491" s="596"/>
      <c r="G491" s="596"/>
      <c r="H491" s="69" t="s">
        <v>189</v>
      </c>
      <c r="I491" s="69" t="s">
        <v>190</v>
      </c>
      <c r="J491" s="596"/>
      <c r="K491" s="596"/>
      <c r="L491" s="596"/>
      <c r="M491" s="562"/>
    </row>
    <row r="492" spans="1:13" ht="71.25">
      <c r="A492" s="780" t="s">
        <v>883</v>
      </c>
      <c r="B492" s="783" t="s">
        <v>801</v>
      </c>
      <c r="C492" s="786">
        <v>1</v>
      </c>
      <c r="D492" s="220" t="s">
        <v>884</v>
      </c>
      <c r="E492" s="220" t="s">
        <v>167</v>
      </c>
      <c r="F492" s="204">
        <v>0.35</v>
      </c>
      <c r="G492" s="35" t="s">
        <v>134</v>
      </c>
      <c r="H492" s="355">
        <v>44724</v>
      </c>
      <c r="I492" s="355">
        <v>44742</v>
      </c>
      <c r="J492" s="591" t="s">
        <v>27</v>
      </c>
      <c r="K492" s="342" t="s">
        <v>70</v>
      </c>
      <c r="L492" s="789" t="s">
        <v>27</v>
      </c>
      <c r="M492" s="792" t="str">
        <f>L492</f>
        <v>N/A</v>
      </c>
    </row>
    <row r="493" spans="1:13" ht="54.6" customHeight="1">
      <c r="A493" s="781"/>
      <c r="B493" s="784"/>
      <c r="C493" s="787"/>
      <c r="D493" s="39" t="s">
        <v>885</v>
      </c>
      <c r="E493" s="185" t="s">
        <v>168</v>
      </c>
      <c r="F493" s="158">
        <v>0.4</v>
      </c>
      <c r="G493" s="42" t="s">
        <v>802</v>
      </c>
      <c r="H493" s="273">
        <v>44740</v>
      </c>
      <c r="I493" s="273">
        <v>44747</v>
      </c>
      <c r="J493" s="539"/>
      <c r="K493" s="159" t="s">
        <v>166</v>
      </c>
      <c r="L493" s="790"/>
      <c r="M493" s="793"/>
    </row>
    <row r="494" spans="1:13" ht="52.5" customHeight="1" thickBot="1">
      <c r="A494" s="782"/>
      <c r="B494" s="785"/>
      <c r="C494" s="788"/>
      <c r="D494" s="139" t="s">
        <v>886</v>
      </c>
      <c r="E494" s="465" t="s">
        <v>803</v>
      </c>
      <c r="F494" s="163">
        <v>0.25</v>
      </c>
      <c r="G494" s="50" t="s">
        <v>804</v>
      </c>
      <c r="H494" s="275">
        <v>44749</v>
      </c>
      <c r="I494" s="275">
        <v>44754</v>
      </c>
      <c r="J494" s="540"/>
      <c r="K494" s="200" t="s">
        <v>56</v>
      </c>
      <c r="L494" s="791"/>
      <c r="M494" s="794"/>
    </row>
    <row r="495" spans="1:13" ht="15" customHeight="1" thickBot="1">
      <c r="A495" s="548" t="s">
        <v>133</v>
      </c>
      <c r="B495" s="549"/>
      <c r="C495" s="549"/>
      <c r="D495" s="549"/>
      <c r="E495" s="549"/>
      <c r="F495" s="549"/>
      <c r="G495" s="549"/>
      <c r="H495" s="549"/>
      <c r="I495" s="549"/>
      <c r="J495" s="549"/>
      <c r="K495" s="549"/>
      <c r="L495" s="549"/>
      <c r="M495" s="550"/>
    </row>
    <row r="496" spans="1:13" ht="42.75">
      <c r="A496" s="795" t="s">
        <v>887</v>
      </c>
      <c r="B496" s="797" t="s">
        <v>805</v>
      </c>
      <c r="C496" s="797" t="s">
        <v>806</v>
      </c>
      <c r="D496" s="70" t="s">
        <v>888</v>
      </c>
      <c r="E496" s="31" t="s">
        <v>135</v>
      </c>
      <c r="F496" s="429">
        <v>0.05</v>
      </c>
      <c r="G496" s="205" t="s">
        <v>134</v>
      </c>
      <c r="H496" s="799">
        <v>44621</v>
      </c>
      <c r="I496" s="799">
        <v>44926</v>
      </c>
      <c r="J496" s="766" t="s">
        <v>27</v>
      </c>
      <c r="K496" s="763" t="s">
        <v>408</v>
      </c>
      <c r="L496" s="766" t="s">
        <v>27</v>
      </c>
      <c r="M496" s="766" t="s">
        <v>27</v>
      </c>
    </row>
    <row r="497" spans="1:13" ht="57">
      <c r="A497" s="796"/>
      <c r="B497" s="798"/>
      <c r="C497" s="798"/>
      <c r="D497" s="38" t="s">
        <v>889</v>
      </c>
      <c r="E497" s="317" t="s">
        <v>807</v>
      </c>
      <c r="F497" s="126">
        <v>0.1</v>
      </c>
      <c r="G497" s="110" t="s">
        <v>131</v>
      </c>
      <c r="H497" s="799"/>
      <c r="I497" s="799"/>
      <c r="J497" s="766"/>
      <c r="K497" s="763"/>
      <c r="L497" s="766"/>
      <c r="M497" s="766"/>
    </row>
    <row r="498" spans="1:13" ht="57">
      <c r="A498" s="796"/>
      <c r="B498" s="798"/>
      <c r="C498" s="798"/>
      <c r="D498" s="38" t="s">
        <v>890</v>
      </c>
      <c r="E498" s="38" t="s">
        <v>808</v>
      </c>
      <c r="F498" s="126">
        <v>0.2</v>
      </c>
      <c r="G498" s="80" t="s">
        <v>134</v>
      </c>
      <c r="H498" s="799"/>
      <c r="I498" s="799"/>
      <c r="J498" s="766"/>
      <c r="K498" s="763"/>
      <c r="L498" s="766"/>
      <c r="M498" s="766"/>
    </row>
    <row r="499" spans="1:13" ht="71.25">
      <c r="A499" s="796"/>
      <c r="B499" s="798"/>
      <c r="C499" s="798"/>
      <c r="D499" s="38" t="s">
        <v>891</v>
      </c>
      <c r="E499" s="480" t="s">
        <v>809</v>
      </c>
      <c r="F499" s="126">
        <v>0.2</v>
      </c>
      <c r="G499" s="80" t="s">
        <v>134</v>
      </c>
      <c r="H499" s="799"/>
      <c r="I499" s="799"/>
      <c r="J499" s="766"/>
      <c r="K499" s="763"/>
      <c r="L499" s="766"/>
      <c r="M499" s="766"/>
    </row>
    <row r="500" spans="1:13" ht="62.1" customHeight="1">
      <c r="A500" s="796"/>
      <c r="B500" s="798"/>
      <c r="C500" s="798"/>
      <c r="D500" s="38" t="s">
        <v>892</v>
      </c>
      <c r="E500" s="480" t="s">
        <v>810</v>
      </c>
      <c r="F500" s="126">
        <v>0.15</v>
      </c>
      <c r="G500" s="80" t="s">
        <v>98</v>
      </c>
      <c r="H500" s="799"/>
      <c r="I500" s="799"/>
      <c r="J500" s="766"/>
      <c r="K500" s="763"/>
      <c r="L500" s="766"/>
      <c r="M500" s="766"/>
    </row>
    <row r="501" spans="1:13" ht="57">
      <c r="A501" s="796"/>
      <c r="B501" s="798"/>
      <c r="C501" s="798"/>
      <c r="D501" s="272" t="s">
        <v>893</v>
      </c>
      <c r="E501" s="480" t="s">
        <v>135</v>
      </c>
      <c r="F501" s="126">
        <v>0.2</v>
      </c>
      <c r="G501" s="124" t="s">
        <v>811</v>
      </c>
      <c r="H501" s="799"/>
      <c r="I501" s="799"/>
      <c r="J501" s="766"/>
      <c r="K501" s="763"/>
      <c r="L501" s="766"/>
      <c r="M501" s="766"/>
    </row>
    <row r="502" spans="1:13" ht="42.75">
      <c r="A502" s="796"/>
      <c r="B502" s="798"/>
      <c r="C502" s="798"/>
      <c r="D502" s="38" t="s">
        <v>894</v>
      </c>
      <c r="E502" s="480" t="s">
        <v>431</v>
      </c>
      <c r="F502" s="126">
        <v>0.1</v>
      </c>
      <c r="G502" s="80" t="s">
        <v>131</v>
      </c>
      <c r="H502" s="799"/>
      <c r="I502" s="799"/>
      <c r="J502" s="766"/>
      <c r="K502" s="763"/>
      <c r="L502" s="766"/>
      <c r="M502" s="766"/>
    </row>
    <row r="503" spans="1:13" ht="15" customHeight="1"/>
    <row r="505" spans="1:13" ht="15.75" thickBot="1">
      <c r="A505" s="547" t="s">
        <v>125</v>
      </c>
      <c r="B505" s="547"/>
      <c r="C505" s="547"/>
      <c r="D505" s="547"/>
      <c r="E505" s="547"/>
      <c r="F505" s="547"/>
      <c r="G505" s="547"/>
      <c r="H505" s="547"/>
      <c r="I505" s="547"/>
      <c r="J505" s="547"/>
      <c r="K505" s="547"/>
      <c r="L505" s="547"/>
      <c r="M505" s="547"/>
    </row>
    <row r="506" spans="1:13" ht="15.75" thickBot="1">
      <c r="A506" s="714" t="s">
        <v>63</v>
      </c>
      <c r="B506" s="715"/>
      <c r="C506" s="715"/>
      <c r="D506" s="715"/>
      <c r="E506" s="715"/>
      <c r="F506" s="715"/>
      <c r="G506" s="715"/>
      <c r="H506" s="715"/>
      <c r="I506" s="715"/>
      <c r="J506" s="715"/>
      <c r="K506" s="715"/>
      <c r="L506" s="715"/>
      <c r="M506" s="756"/>
    </row>
    <row r="507" spans="1:13" ht="14.45" customHeight="1" thickBot="1">
      <c r="A507" s="714" t="s">
        <v>133</v>
      </c>
      <c r="B507" s="715"/>
      <c r="C507" s="715"/>
      <c r="D507" s="715"/>
      <c r="E507" s="715"/>
      <c r="F507" s="715"/>
      <c r="G507" s="715"/>
      <c r="H507" s="715"/>
      <c r="I507" s="715"/>
      <c r="J507" s="715"/>
      <c r="K507" s="715"/>
      <c r="L507" s="715"/>
      <c r="M507" s="756"/>
    </row>
    <row r="508" spans="1:13">
      <c r="A508" s="718" t="s">
        <v>8</v>
      </c>
      <c r="B508" s="647" t="s">
        <v>9</v>
      </c>
      <c r="C508" s="648" t="s">
        <v>10</v>
      </c>
      <c r="D508" s="648" t="s">
        <v>11</v>
      </c>
      <c r="E508" s="647" t="s">
        <v>12</v>
      </c>
      <c r="F508" s="647" t="s">
        <v>13</v>
      </c>
      <c r="G508" s="647" t="s">
        <v>14</v>
      </c>
      <c r="H508" s="555" t="s">
        <v>15</v>
      </c>
      <c r="I508" s="555"/>
      <c r="J508" s="647" t="s">
        <v>778</v>
      </c>
      <c r="K508" s="647" t="s">
        <v>19</v>
      </c>
      <c r="L508" s="647" t="s">
        <v>20</v>
      </c>
      <c r="M508" s="758" t="s">
        <v>17</v>
      </c>
    </row>
    <row r="509" spans="1:13" ht="15.75" thickBot="1">
      <c r="A509" s="757"/>
      <c r="B509" s="596"/>
      <c r="C509" s="703"/>
      <c r="D509" s="703"/>
      <c r="E509" s="596"/>
      <c r="F509" s="596"/>
      <c r="G509" s="596"/>
      <c r="H509" s="69" t="s">
        <v>189</v>
      </c>
      <c r="I509" s="69" t="s">
        <v>190</v>
      </c>
      <c r="J509" s="596"/>
      <c r="K509" s="596"/>
      <c r="L509" s="596"/>
      <c r="M509" s="562"/>
    </row>
    <row r="510" spans="1:13" ht="28.5">
      <c r="A510" s="759" t="s">
        <v>895</v>
      </c>
      <c r="B510" s="762" t="s">
        <v>812</v>
      </c>
      <c r="C510" s="765">
        <v>0.8</v>
      </c>
      <c r="D510" s="72" t="s">
        <v>896</v>
      </c>
      <c r="E510" s="72" t="s">
        <v>813</v>
      </c>
      <c r="F510" s="481">
        <v>0.1</v>
      </c>
      <c r="G510" s="481" t="s">
        <v>134</v>
      </c>
      <c r="H510" s="482">
        <v>44621</v>
      </c>
      <c r="I510" s="482">
        <v>44630</v>
      </c>
      <c r="J510" s="768" t="s">
        <v>27</v>
      </c>
      <c r="K510" s="769" t="s">
        <v>814</v>
      </c>
      <c r="L510" s="770">
        <f>0-0</f>
        <v>0</v>
      </c>
      <c r="M510" s="773">
        <f>L510</f>
        <v>0</v>
      </c>
    </row>
    <row r="511" spans="1:13" ht="42.75">
      <c r="A511" s="760"/>
      <c r="B511" s="763"/>
      <c r="C511" s="766"/>
      <c r="D511" s="77" t="s">
        <v>897</v>
      </c>
      <c r="E511" s="77" t="s">
        <v>815</v>
      </c>
      <c r="F511" s="368">
        <v>0.05</v>
      </c>
      <c r="G511" s="368" t="s">
        <v>134</v>
      </c>
      <c r="H511" s="330">
        <v>44634</v>
      </c>
      <c r="I511" s="330">
        <v>44634</v>
      </c>
      <c r="J511" s="545"/>
      <c r="K511" s="568"/>
      <c r="L511" s="771"/>
      <c r="M511" s="774"/>
    </row>
    <row r="512" spans="1:13" ht="57">
      <c r="A512" s="760"/>
      <c r="B512" s="763"/>
      <c r="C512" s="766"/>
      <c r="D512" s="77" t="s">
        <v>898</v>
      </c>
      <c r="E512" s="77" t="s">
        <v>816</v>
      </c>
      <c r="F512" s="368">
        <v>0.15</v>
      </c>
      <c r="G512" s="80" t="s">
        <v>817</v>
      </c>
      <c r="H512" s="330">
        <v>44634</v>
      </c>
      <c r="I512" s="330">
        <v>44645</v>
      </c>
      <c r="J512" s="545"/>
      <c r="K512" s="568"/>
      <c r="L512" s="771"/>
      <c r="M512" s="774"/>
    </row>
    <row r="513" spans="1:13" ht="29.25">
      <c r="A513" s="760"/>
      <c r="B513" s="763"/>
      <c r="C513" s="766"/>
      <c r="D513" s="77" t="s">
        <v>899</v>
      </c>
      <c r="E513" s="77" t="s">
        <v>818</v>
      </c>
      <c r="F513" s="368">
        <v>0.3</v>
      </c>
      <c r="G513" s="483" t="s">
        <v>817</v>
      </c>
      <c r="H513" s="330">
        <v>44648</v>
      </c>
      <c r="I513" s="330">
        <v>44666</v>
      </c>
      <c r="J513" s="545"/>
      <c r="K513" s="568"/>
      <c r="L513" s="771"/>
      <c r="M513" s="774"/>
    </row>
    <row r="514" spans="1:13" ht="72" thickBot="1">
      <c r="A514" s="761"/>
      <c r="B514" s="764"/>
      <c r="C514" s="767"/>
      <c r="D514" s="371" t="s">
        <v>900</v>
      </c>
      <c r="E514" s="371" t="s">
        <v>819</v>
      </c>
      <c r="F514" s="370">
        <v>0.4</v>
      </c>
      <c r="G514" s="131" t="s">
        <v>817</v>
      </c>
      <c r="H514" s="484">
        <v>44671</v>
      </c>
      <c r="I514" s="484">
        <v>44925</v>
      </c>
      <c r="J514" s="546"/>
      <c r="K514" s="569"/>
      <c r="L514" s="772"/>
      <c r="M514" s="775"/>
    </row>
    <row r="515" spans="1:13" ht="75.599999999999994" customHeight="1">
      <c r="A515" s="759" t="s">
        <v>901</v>
      </c>
      <c r="B515" s="762" t="s">
        <v>820</v>
      </c>
      <c r="C515" s="776">
        <v>1</v>
      </c>
      <c r="D515" s="72" t="s">
        <v>902</v>
      </c>
      <c r="E515" s="485" t="s">
        <v>821</v>
      </c>
      <c r="F515" s="481">
        <v>0.05</v>
      </c>
      <c r="G515" s="299" t="s">
        <v>134</v>
      </c>
      <c r="H515" s="482">
        <v>44621</v>
      </c>
      <c r="I515" s="482">
        <v>44635</v>
      </c>
      <c r="J515" s="768" t="s">
        <v>27</v>
      </c>
      <c r="K515" s="769" t="s">
        <v>822</v>
      </c>
      <c r="L515" s="770">
        <f>0-0</f>
        <v>0</v>
      </c>
      <c r="M515" s="777">
        <f>L515</f>
        <v>0</v>
      </c>
    </row>
    <row r="516" spans="1:13" ht="28.5">
      <c r="A516" s="760"/>
      <c r="B516" s="763"/>
      <c r="C516" s="766"/>
      <c r="D516" s="486" t="s">
        <v>903</v>
      </c>
      <c r="E516" s="77" t="s">
        <v>823</v>
      </c>
      <c r="F516" s="368">
        <v>0.1</v>
      </c>
      <c r="G516" s="85" t="s">
        <v>134</v>
      </c>
      <c r="H516" s="330">
        <v>44635</v>
      </c>
      <c r="I516" s="330">
        <v>44650</v>
      </c>
      <c r="J516" s="545"/>
      <c r="K516" s="568"/>
      <c r="L516" s="771"/>
      <c r="M516" s="778"/>
    </row>
    <row r="517" spans="1:13" ht="42.75">
      <c r="A517" s="760"/>
      <c r="B517" s="763"/>
      <c r="C517" s="766"/>
      <c r="D517" s="362" t="s">
        <v>904</v>
      </c>
      <c r="E517" s="362" t="s">
        <v>824</v>
      </c>
      <c r="F517" s="368">
        <v>0.1</v>
      </c>
      <c r="G517" s="85" t="s">
        <v>825</v>
      </c>
      <c r="H517" s="330">
        <v>44635</v>
      </c>
      <c r="I517" s="330">
        <v>44651</v>
      </c>
      <c r="J517" s="545"/>
      <c r="K517" s="568"/>
      <c r="L517" s="771"/>
      <c r="M517" s="778"/>
    </row>
    <row r="518" spans="1:13" ht="42.95" customHeight="1">
      <c r="A518" s="760"/>
      <c r="B518" s="763"/>
      <c r="C518" s="766"/>
      <c r="D518" s="486" t="s">
        <v>905</v>
      </c>
      <c r="E518" s="362" t="s">
        <v>826</v>
      </c>
      <c r="F518" s="368">
        <v>0.1</v>
      </c>
      <c r="G518" s="85" t="s">
        <v>827</v>
      </c>
      <c r="H518" s="330">
        <v>44652</v>
      </c>
      <c r="I518" s="330">
        <v>44666</v>
      </c>
      <c r="J518" s="545"/>
      <c r="K518" s="568"/>
      <c r="L518" s="771"/>
      <c r="M518" s="778"/>
    </row>
    <row r="519" spans="1:13" ht="48.95" customHeight="1">
      <c r="A519" s="760"/>
      <c r="B519" s="763"/>
      <c r="C519" s="766"/>
      <c r="D519" s="362" t="s">
        <v>906</v>
      </c>
      <c r="E519" s="362" t="s">
        <v>828</v>
      </c>
      <c r="F519" s="369">
        <v>0.1</v>
      </c>
      <c r="G519" s="85" t="s">
        <v>134</v>
      </c>
      <c r="H519" s="330">
        <v>44652</v>
      </c>
      <c r="I519" s="330">
        <v>44666</v>
      </c>
      <c r="J519" s="545"/>
      <c r="K519" s="568"/>
      <c r="L519" s="771"/>
      <c r="M519" s="778"/>
    </row>
    <row r="520" spans="1:13" ht="24" customHeight="1">
      <c r="A520" s="760"/>
      <c r="B520" s="763"/>
      <c r="C520" s="766"/>
      <c r="D520" s="486" t="s">
        <v>907</v>
      </c>
      <c r="E520" s="362"/>
      <c r="F520" s="369">
        <v>0.15</v>
      </c>
      <c r="G520" s="85"/>
      <c r="H520" s="487">
        <v>44666</v>
      </c>
      <c r="I520" s="487">
        <v>44680</v>
      </c>
      <c r="J520" s="545"/>
      <c r="K520" s="568"/>
      <c r="L520" s="771"/>
      <c r="M520" s="778"/>
    </row>
    <row r="521" spans="1:13" ht="47.1" customHeight="1">
      <c r="A521" s="760"/>
      <c r="B521" s="763"/>
      <c r="C521" s="766"/>
      <c r="D521" s="486" t="s">
        <v>908</v>
      </c>
      <c r="E521" s="362" t="s">
        <v>829</v>
      </c>
      <c r="F521" s="369">
        <v>0.1</v>
      </c>
      <c r="G521" s="85" t="s">
        <v>134</v>
      </c>
      <c r="H521" s="330">
        <v>44682</v>
      </c>
      <c r="I521" s="330">
        <v>44666</v>
      </c>
      <c r="J521" s="545"/>
      <c r="K521" s="568"/>
      <c r="L521" s="771"/>
      <c r="M521" s="778"/>
    </row>
    <row r="522" spans="1:13" ht="45.6" customHeight="1">
      <c r="A522" s="760"/>
      <c r="B522" s="763"/>
      <c r="C522" s="766"/>
      <c r="D522" s="486" t="s">
        <v>909</v>
      </c>
      <c r="E522" s="362" t="s">
        <v>829</v>
      </c>
      <c r="F522" s="369">
        <v>0.1</v>
      </c>
      <c r="G522" s="85" t="s">
        <v>134</v>
      </c>
      <c r="H522" s="330">
        <v>44682</v>
      </c>
      <c r="I522" s="330">
        <v>44696</v>
      </c>
      <c r="J522" s="545"/>
      <c r="K522" s="568"/>
      <c r="L522" s="771"/>
      <c r="M522" s="778"/>
    </row>
    <row r="523" spans="1:13" ht="41.1" customHeight="1" thickBot="1">
      <c r="A523" s="761"/>
      <c r="B523" s="764"/>
      <c r="C523" s="767"/>
      <c r="D523" s="489" t="s">
        <v>910</v>
      </c>
      <c r="E523" s="371" t="s">
        <v>830</v>
      </c>
      <c r="F523" s="370">
        <v>0.2</v>
      </c>
      <c r="G523" s="300" t="s">
        <v>134</v>
      </c>
      <c r="H523" s="488">
        <v>44697</v>
      </c>
      <c r="I523" s="488">
        <v>44727</v>
      </c>
      <c r="J523" s="546"/>
      <c r="K523" s="569"/>
      <c r="L523" s="772"/>
      <c r="M523" s="779"/>
    </row>
    <row r="527" spans="1:13" ht="15.75" thickBot="1">
      <c r="A527" s="713" t="s">
        <v>259</v>
      </c>
      <c r="B527" s="713"/>
      <c r="C527" s="713"/>
      <c r="D527" s="713"/>
      <c r="E527" s="713"/>
      <c r="F527" s="713"/>
      <c r="G527" s="713"/>
      <c r="H527" s="713"/>
      <c r="I527" s="713"/>
      <c r="J527" s="713"/>
      <c r="K527" s="713"/>
      <c r="L527" s="713"/>
      <c r="M527" s="713"/>
    </row>
    <row r="528" spans="1:13">
      <c r="A528" s="548" t="s">
        <v>63</v>
      </c>
      <c r="B528" s="549"/>
      <c r="C528" s="549"/>
      <c r="D528" s="549"/>
      <c r="E528" s="549"/>
      <c r="F528" s="549"/>
      <c r="G528" s="549"/>
      <c r="H528" s="549"/>
      <c r="I528" s="549"/>
      <c r="J528" s="549"/>
      <c r="K528" s="549"/>
      <c r="L528" s="549"/>
      <c r="M528" s="550"/>
    </row>
    <row r="529" spans="1:13">
      <c r="A529" s="644" t="s">
        <v>260</v>
      </c>
      <c r="B529" s="645"/>
      <c r="C529" s="645"/>
      <c r="D529" s="645"/>
      <c r="E529" s="645"/>
      <c r="F529" s="645"/>
      <c r="G529" s="645"/>
      <c r="H529" s="645"/>
      <c r="I529" s="645"/>
      <c r="J529" s="645"/>
      <c r="K529" s="645"/>
      <c r="L529" s="645"/>
      <c r="M529" s="646"/>
    </row>
    <row r="530" spans="1:13">
      <c r="A530" s="718" t="s">
        <v>8</v>
      </c>
      <c r="B530" s="647" t="s">
        <v>9</v>
      </c>
      <c r="C530" s="648" t="s">
        <v>10</v>
      </c>
      <c r="D530" s="648" t="s">
        <v>11</v>
      </c>
      <c r="E530" s="647" t="s">
        <v>12</v>
      </c>
      <c r="F530" s="647" t="s">
        <v>13</v>
      </c>
      <c r="G530" s="647" t="s">
        <v>14</v>
      </c>
      <c r="H530" s="647" t="s">
        <v>15</v>
      </c>
      <c r="I530" s="647"/>
      <c r="J530" s="677" t="s">
        <v>778</v>
      </c>
      <c r="K530" s="677" t="s">
        <v>19</v>
      </c>
      <c r="L530" s="679" t="s">
        <v>20</v>
      </c>
      <c r="M530" s="562" t="s">
        <v>17</v>
      </c>
    </row>
    <row r="531" spans="1:13" ht="15.75" thickBot="1">
      <c r="A531" s="719"/>
      <c r="B531" s="676"/>
      <c r="C531" s="720"/>
      <c r="D531" s="720"/>
      <c r="E531" s="676"/>
      <c r="F531" s="676"/>
      <c r="G531" s="676"/>
      <c r="H531" s="278" t="s">
        <v>189</v>
      </c>
      <c r="I531" s="164" t="s">
        <v>190</v>
      </c>
      <c r="J531" s="678"/>
      <c r="K531" s="678"/>
      <c r="L531" s="680"/>
      <c r="M531" s="755"/>
    </row>
    <row r="532" spans="1:13">
      <c r="A532" s="747" t="s">
        <v>915</v>
      </c>
      <c r="B532" s="750" t="s">
        <v>261</v>
      </c>
      <c r="C532" s="751">
        <v>2</v>
      </c>
      <c r="D532" s="752" t="s">
        <v>262</v>
      </c>
      <c r="E532" s="753"/>
      <c r="F532" s="753"/>
      <c r="G532" s="753"/>
      <c r="H532" s="753"/>
      <c r="I532" s="753"/>
      <c r="J532" s="754"/>
      <c r="K532" s="448"/>
      <c r="L532" s="225"/>
      <c r="M532" s="668">
        <f>L534+L535+L536</f>
        <v>2040800</v>
      </c>
    </row>
    <row r="533" spans="1:13" ht="59.45" customHeight="1">
      <c r="A533" s="748"/>
      <c r="B533" s="732"/>
      <c r="C533" s="734"/>
      <c r="D533" s="184" t="s">
        <v>916</v>
      </c>
      <c r="E533" s="215" t="s">
        <v>264</v>
      </c>
      <c r="F533" s="216">
        <v>0.5</v>
      </c>
      <c r="G533" s="422" t="s">
        <v>263</v>
      </c>
      <c r="H533" s="497">
        <v>44621</v>
      </c>
      <c r="I533" s="356">
        <v>44650</v>
      </c>
      <c r="J533" s="221" t="s">
        <v>27</v>
      </c>
      <c r="K533" s="221" t="s">
        <v>27</v>
      </c>
      <c r="L533" s="221" t="s">
        <v>27</v>
      </c>
      <c r="M533" s="669"/>
    </row>
    <row r="534" spans="1:13" ht="57">
      <c r="A534" s="748"/>
      <c r="B534" s="732"/>
      <c r="C534" s="734"/>
      <c r="D534" s="184" t="s">
        <v>917</v>
      </c>
      <c r="E534" s="215" t="s">
        <v>267</v>
      </c>
      <c r="F534" s="216">
        <v>0.2</v>
      </c>
      <c r="G534" s="422" t="s">
        <v>265</v>
      </c>
      <c r="H534" s="497">
        <v>44651</v>
      </c>
      <c r="I534" s="356">
        <v>44666</v>
      </c>
      <c r="J534" s="42" t="s">
        <v>41</v>
      </c>
      <c r="K534" s="226" t="s">
        <v>266</v>
      </c>
      <c r="L534" s="503">
        <f>130000*5</f>
        <v>650000</v>
      </c>
      <c r="M534" s="669"/>
    </row>
    <row r="535" spans="1:13" ht="62.1" customHeight="1">
      <c r="A535" s="748"/>
      <c r="B535" s="732"/>
      <c r="C535" s="734"/>
      <c r="D535" s="215" t="s">
        <v>918</v>
      </c>
      <c r="E535" s="215" t="s">
        <v>270</v>
      </c>
      <c r="F535" s="186">
        <v>0.4</v>
      </c>
      <c r="G535" s="422" t="s">
        <v>37</v>
      </c>
      <c r="H535" s="497">
        <v>44301</v>
      </c>
      <c r="I535" s="356">
        <v>44686</v>
      </c>
      <c r="J535" s="42" t="s">
        <v>268</v>
      </c>
      <c r="K535" s="226" t="s">
        <v>269</v>
      </c>
      <c r="L535" s="504">
        <f>6000*5</f>
        <v>30000</v>
      </c>
      <c r="M535" s="669"/>
    </row>
    <row r="536" spans="1:13" ht="43.5" customHeight="1" thickBot="1">
      <c r="A536" s="749"/>
      <c r="B536" s="733"/>
      <c r="C536" s="735"/>
      <c r="D536" s="187" t="s">
        <v>919</v>
      </c>
      <c r="E536" s="187" t="s">
        <v>911</v>
      </c>
      <c r="F536" s="227">
        <v>0.4</v>
      </c>
      <c r="G536" s="413" t="s">
        <v>265</v>
      </c>
      <c r="H536" s="498">
        <v>44713</v>
      </c>
      <c r="I536" s="498">
        <v>44895</v>
      </c>
      <c r="J536" s="181" t="s">
        <v>271</v>
      </c>
      <c r="K536" s="228" t="s">
        <v>272</v>
      </c>
      <c r="L536" s="505">
        <v>1360800</v>
      </c>
      <c r="M536" s="670"/>
    </row>
    <row r="537" spans="1:13" ht="15.75" thickBot="1">
      <c r="A537" s="658" t="s">
        <v>273</v>
      </c>
      <c r="B537" s="659"/>
      <c r="C537" s="659"/>
      <c r="D537" s="659"/>
      <c r="E537" s="659"/>
      <c r="F537" s="659"/>
      <c r="G537" s="659"/>
      <c r="H537" s="659"/>
      <c r="I537" s="659"/>
      <c r="J537" s="659"/>
      <c r="K537" s="659"/>
      <c r="L537" s="659"/>
      <c r="M537" s="659"/>
    </row>
    <row r="538" spans="1:13" ht="28.5">
      <c r="A538" s="730" t="s">
        <v>920</v>
      </c>
      <c r="B538" s="732" t="s">
        <v>274</v>
      </c>
      <c r="C538" s="734" t="s">
        <v>275</v>
      </c>
      <c r="D538" s="736" t="s">
        <v>921</v>
      </c>
      <c r="E538" s="739" t="s">
        <v>276</v>
      </c>
      <c r="F538" s="741">
        <v>0.1</v>
      </c>
      <c r="G538" s="739" t="s">
        <v>277</v>
      </c>
      <c r="H538" s="744">
        <v>44652</v>
      </c>
      <c r="I538" s="744">
        <v>44680</v>
      </c>
      <c r="J538" s="452" t="s">
        <v>24</v>
      </c>
      <c r="K538" s="452" t="s">
        <v>154</v>
      </c>
      <c r="L538" s="506">
        <v>600000</v>
      </c>
      <c r="M538" s="669">
        <f>L538+L539+L540+L541+L543+L544+L545</f>
        <v>908775.5</v>
      </c>
    </row>
    <row r="539" spans="1:13">
      <c r="A539" s="730"/>
      <c r="B539" s="732"/>
      <c r="C539" s="734"/>
      <c r="D539" s="737"/>
      <c r="E539" s="740"/>
      <c r="F539" s="742"/>
      <c r="G539" s="740"/>
      <c r="H539" s="745"/>
      <c r="I539" s="745"/>
      <c r="J539" s="452" t="s">
        <v>41</v>
      </c>
      <c r="K539" s="449" t="s">
        <v>912</v>
      </c>
      <c r="L539" s="507">
        <v>0</v>
      </c>
      <c r="M539" s="669"/>
    </row>
    <row r="540" spans="1:13">
      <c r="A540" s="730"/>
      <c r="B540" s="732"/>
      <c r="C540" s="734"/>
      <c r="D540" s="738"/>
      <c r="E540" s="624"/>
      <c r="F540" s="743"/>
      <c r="G540" s="624"/>
      <c r="H540" s="746"/>
      <c r="I540" s="746"/>
      <c r="J540" s="452" t="s">
        <v>268</v>
      </c>
      <c r="K540" s="270" t="s">
        <v>269</v>
      </c>
      <c r="L540" s="508">
        <v>0</v>
      </c>
      <c r="M540" s="669"/>
    </row>
    <row r="541" spans="1:13">
      <c r="A541" s="730"/>
      <c r="B541" s="732"/>
      <c r="C541" s="734"/>
      <c r="D541" s="499" t="s">
        <v>922</v>
      </c>
      <c r="E541" s="499" t="s">
        <v>278</v>
      </c>
      <c r="F541" s="500">
        <v>0.2</v>
      </c>
      <c r="G541" s="211" t="s">
        <v>279</v>
      </c>
      <c r="H541" s="501">
        <v>44683</v>
      </c>
      <c r="I541" s="501">
        <v>44712</v>
      </c>
      <c r="J541" s="449"/>
      <c r="K541" s="721" t="s">
        <v>913</v>
      </c>
      <c r="L541" s="722">
        <v>200000</v>
      </c>
      <c r="M541" s="669"/>
    </row>
    <row r="542" spans="1:13" ht="28.5">
      <c r="A542" s="730"/>
      <c r="B542" s="732"/>
      <c r="C542" s="734"/>
      <c r="D542" s="76" t="s">
        <v>923</v>
      </c>
      <c r="E542" s="229" t="s">
        <v>280</v>
      </c>
      <c r="F542" s="230">
        <v>0.2</v>
      </c>
      <c r="G542" s="211" t="s">
        <v>265</v>
      </c>
      <c r="H542" s="501">
        <v>44727</v>
      </c>
      <c r="I542" s="501" t="s">
        <v>914</v>
      </c>
      <c r="J542" s="449" t="s">
        <v>35</v>
      </c>
      <c r="K542" s="624"/>
      <c r="L542" s="723"/>
      <c r="M542" s="669"/>
    </row>
    <row r="543" spans="1:13">
      <c r="A543" s="730"/>
      <c r="B543" s="732"/>
      <c r="C543" s="734"/>
      <c r="D543" s="724" t="s">
        <v>924</v>
      </c>
      <c r="E543" s="724" t="s">
        <v>204</v>
      </c>
      <c r="F543" s="570">
        <v>0.4</v>
      </c>
      <c r="G543" s="651" t="s">
        <v>152</v>
      </c>
      <c r="H543" s="728">
        <v>44805</v>
      </c>
      <c r="I543" s="728">
        <v>44864</v>
      </c>
      <c r="J543" s="449" t="s">
        <v>41</v>
      </c>
      <c r="K543" s="449" t="s">
        <v>42</v>
      </c>
      <c r="L543" s="509">
        <v>6000</v>
      </c>
      <c r="M543" s="669"/>
    </row>
    <row r="544" spans="1:13">
      <c r="A544" s="730"/>
      <c r="B544" s="732"/>
      <c r="C544" s="734"/>
      <c r="D544" s="724"/>
      <c r="E544" s="724"/>
      <c r="F544" s="726"/>
      <c r="G544" s="727"/>
      <c r="H544" s="729"/>
      <c r="I544" s="729"/>
      <c r="J544" s="449" t="s">
        <v>24</v>
      </c>
      <c r="K544" s="449" t="s">
        <v>45</v>
      </c>
      <c r="L544" s="509">
        <v>12535</v>
      </c>
      <c r="M544" s="669"/>
    </row>
    <row r="545" spans="1:13" ht="29.25" thickBot="1">
      <c r="A545" s="731"/>
      <c r="B545" s="733"/>
      <c r="C545" s="735"/>
      <c r="D545" s="725"/>
      <c r="E545" s="89" t="s">
        <v>281</v>
      </c>
      <c r="F545" s="231">
        <v>0.1</v>
      </c>
      <c r="G545" s="61" t="s">
        <v>263</v>
      </c>
      <c r="H545" s="502">
        <v>44866</v>
      </c>
      <c r="I545" s="502">
        <v>44925</v>
      </c>
      <c r="J545" s="451"/>
      <c r="K545" s="451" t="s">
        <v>132</v>
      </c>
      <c r="L545" s="510">
        <v>90240.5</v>
      </c>
      <c r="M545" s="670"/>
    </row>
    <row r="546" spans="1:13" ht="15.75" thickBot="1">
      <c r="A546" s="714" t="s">
        <v>282</v>
      </c>
      <c r="B546" s="715"/>
      <c r="C546" s="715"/>
      <c r="D546" s="715"/>
      <c r="E546" s="715"/>
      <c r="F546" s="715"/>
      <c r="G546" s="715"/>
      <c r="H546" s="715"/>
      <c r="I546" s="715"/>
      <c r="J546" s="715"/>
      <c r="K546" s="715"/>
      <c r="L546" s="715"/>
      <c r="M546" s="715"/>
    </row>
    <row r="547" spans="1:13" ht="42.6" customHeight="1">
      <c r="A547" s="704" t="s">
        <v>925</v>
      </c>
      <c r="B547" s="687" t="s">
        <v>283</v>
      </c>
      <c r="C547" s="687" t="s">
        <v>284</v>
      </c>
      <c r="D547" s="232" t="s">
        <v>926</v>
      </c>
      <c r="E547" s="232" t="s">
        <v>285</v>
      </c>
      <c r="F547" s="233">
        <v>0.25</v>
      </c>
      <c r="G547" s="442" t="s">
        <v>286</v>
      </c>
      <c r="H547" s="695">
        <v>44593</v>
      </c>
      <c r="I547" s="695">
        <v>44925</v>
      </c>
      <c r="J547" s="706" t="s">
        <v>731</v>
      </c>
      <c r="K547" s="706" t="s">
        <v>27</v>
      </c>
      <c r="L547" s="708" t="s">
        <v>27</v>
      </c>
      <c r="M547" s="710" t="s">
        <v>27</v>
      </c>
    </row>
    <row r="548" spans="1:13" ht="73.5" customHeight="1">
      <c r="A548" s="704"/>
      <c r="B548" s="687"/>
      <c r="C548" s="687"/>
      <c r="D548" s="232" t="s">
        <v>927</v>
      </c>
      <c r="E548" s="232" t="s">
        <v>287</v>
      </c>
      <c r="F548" s="233">
        <v>0.4</v>
      </c>
      <c r="G548" s="442" t="s">
        <v>263</v>
      </c>
      <c r="H548" s="693"/>
      <c r="I548" s="693"/>
      <c r="J548" s="706"/>
      <c r="K548" s="706"/>
      <c r="L548" s="708"/>
      <c r="M548" s="711"/>
    </row>
    <row r="549" spans="1:13" ht="47.1" customHeight="1">
      <c r="A549" s="704"/>
      <c r="B549" s="687"/>
      <c r="C549" s="687"/>
      <c r="D549" s="232" t="s">
        <v>928</v>
      </c>
      <c r="E549" s="232" t="s">
        <v>288</v>
      </c>
      <c r="F549" s="233">
        <v>0.1</v>
      </c>
      <c r="G549" s="442" t="s">
        <v>73</v>
      </c>
      <c r="H549" s="693"/>
      <c r="I549" s="693"/>
      <c r="J549" s="706"/>
      <c r="K549" s="706"/>
      <c r="L549" s="708"/>
      <c r="M549" s="711"/>
    </row>
    <row r="550" spans="1:13" ht="60.95" customHeight="1">
      <c r="A550" s="704"/>
      <c r="B550" s="687"/>
      <c r="C550" s="687"/>
      <c r="D550" s="232" t="s">
        <v>929</v>
      </c>
      <c r="E550" s="232" t="s">
        <v>289</v>
      </c>
      <c r="F550" s="233">
        <v>0.1</v>
      </c>
      <c r="G550" s="442" t="s">
        <v>37</v>
      </c>
      <c r="H550" s="693"/>
      <c r="I550" s="693"/>
      <c r="J550" s="706"/>
      <c r="K550" s="706"/>
      <c r="L550" s="708"/>
      <c r="M550" s="711"/>
    </row>
    <row r="551" spans="1:13" ht="58.5" customHeight="1" thickBot="1">
      <c r="A551" s="705"/>
      <c r="B551" s="688"/>
      <c r="C551" s="688"/>
      <c r="D551" s="112" t="s">
        <v>930</v>
      </c>
      <c r="E551" s="234" t="s">
        <v>290</v>
      </c>
      <c r="F551" s="235">
        <v>0.15</v>
      </c>
      <c r="G551" s="358" t="s">
        <v>263</v>
      </c>
      <c r="H551" s="694"/>
      <c r="I551" s="694"/>
      <c r="J551" s="707"/>
      <c r="K551" s="707"/>
      <c r="L551" s="709"/>
      <c r="M551" s="712"/>
    </row>
    <row r="552" spans="1:13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</row>
    <row r="553" spans="1:13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</row>
    <row r="554" spans="1:13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</row>
    <row r="555" spans="1:13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</row>
    <row r="556" spans="1:13" ht="15.75" thickBot="1">
      <c r="A556" s="713" t="s">
        <v>259</v>
      </c>
      <c r="B556" s="713"/>
      <c r="C556" s="713"/>
      <c r="D556" s="713"/>
      <c r="E556" s="713"/>
      <c r="F556" s="713"/>
      <c r="G556" s="713"/>
      <c r="H556" s="713"/>
      <c r="I556" s="713"/>
      <c r="J556" s="713"/>
      <c r="K556" s="713"/>
      <c r="L556" s="713"/>
      <c r="M556" s="713"/>
    </row>
    <row r="557" spans="1:13" ht="15.75" thickBot="1">
      <c r="A557" s="714" t="s">
        <v>63</v>
      </c>
      <c r="B557" s="715"/>
      <c r="C557" s="715"/>
      <c r="D557" s="715"/>
      <c r="E557" s="715"/>
      <c r="F557" s="715"/>
      <c r="G557" s="715"/>
      <c r="H557" s="715"/>
      <c r="I557" s="715"/>
      <c r="J557" s="715"/>
      <c r="K557" s="715"/>
      <c r="L557" s="715"/>
      <c r="M557" s="715"/>
    </row>
    <row r="558" spans="1:13">
      <c r="A558" s="716" t="s">
        <v>291</v>
      </c>
      <c r="B558" s="717"/>
      <c r="C558" s="717"/>
      <c r="D558" s="717"/>
      <c r="E558" s="717"/>
      <c r="F558" s="717"/>
      <c r="G558" s="717"/>
      <c r="H558" s="717"/>
      <c r="I558" s="717"/>
      <c r="J558" s="717"/>
      <c r="K558" s="717"/>
      <c r="L558" s="717"/>
      <c r="M558" s="717"/>
    </row>
    <row r="559" spans="1:13">
      <c r="A559" s="718" t="s">
        <v>8</v>
      </c>
      <c r="B559" s="647" t="s">
        <v>9</v>
      </c>
      <c r="C559" s="648" t="s">
        <v>10</v>
      </c>
      <c r="D559" s="648" t="s">
        <v>11</v>
      </c>
      <c r="E559" s="647" t="s">
        <v>12</v>
      </c>
      <c r="F559" s="647" t="s">
        <v>13</v>
      </c>
      <c r="G559" s="647" t="s">
        <v>14</v>
      </c>
      <c r="H559" s="647" t="s">
        <v>15</v>
      </c>
      <c r="I559" s="647"/>
      <c r="J559" s="677" t="s">
        <v>778</v>
      </c>
      <c r="K559" s="677" t="s">
        <v>19</v>
      </c>
      <c r="L559" s="679" t="s">
        <v>20</v>
      </c>
      <c r="M559" s="681" t="s">
        <v>17</v>
      </c>
    </row>
    <row r="560" spans="1:13" ht="15.75" thickBot="1">
      <c r="A560" s="719"/>
      <c r="B560" s="676"/>
      <c r="C560" s="720"/>
      <c r="D560" s="720"/>
      <c r="E560" s="676"/>
      <c r="F560" s="676"/>
      <c r="G560" s="676"/>
      <c r="H560" s="278" t="s">
        <v>189</v>
      </c>
      <c r="I560" s="278" t="s">
        <v>190</v>
      </c>
      <c r="J560" s="678"/>
      <c r="K560" s="678"/>
      <c r="L560" s="680"/>
      <c r="M560" s="682"/>
    </row>
    <row r="561" spans="1:13" ht="33.950000000000003" customHeight="1">
      <c r="A561" s="683" t="s">
        <v>931</v>
      </c>
      <c r="B561" s="686" t="s">
        <v>292</v>
      </c>
      <c r="C561" s="686">
        <v>3</v>
      </c>
      <c r="D561" s="689" t="s">
        <v>932</v>
      </c>
      <c r="E561" s="236" t="s">
        <v>293</v>
      </c>
      <c r="F561" s="237">
        <v>0.4</v>
      </c>
      <c r="G561" s="439" t="s">
        <v>294</v>
      </c>
      <c r="H561" s="692">
        <v>44594</v>
      </c>
      <c r="I561" s="695">
        <v>44926</v>
      </c>
      <c r="J561" s="238"/>
      <c r="K561" s="239"/>
      <c r="L561" s="240"/>
      <c r="M561" s="669">
        <f>L562+L563+L564</f>
        <v>1143501</v>
      </c>
    </row>
    <row r="562" spans="1:13" ht="39.6" customHeight="1">
      <c r="A562" s="684"/>
      <c r="B562" s="687"/>
      <c r="C562" s="687"/>
      <c r="D562" s="690"/>
      <c r="E562" s="232" t="s">
        <v>295</v>
      </c>
      <c r="F562" s="233">
        <v>0.2</v>
      </c>
      <c r="G562" s="442" t="s">
        <v>37</v>
      </c>
      <c r="H562" s="693"/>
      <c r="I562" s="693"/>
      <c r="J562" s="241" t="s">
        <v>41</v>
      </c>
      <c r="K562" s="242" t="s">
        <v>266</v>
      </c>
      <c r="L562" s="243">
        <f>130000*5</f>
        <v>650000</v>
      </c>
      <c r="M562" s="669"/>
    </row>
    <row r="563" spans="1:13" ht="35.1" customHeight="1">
      <c r="A563" s="684"/>
      <c r="B563" s="687"/>
      <c r="C563" s="687"/>
      <c r="D563" s="690"/>
      <c r="E563" s="690" t="s">
        <v>296</v>
      </c>
      <c r="F563" s="696">
        <v>0.3</v>
      </c>
      <c r="G563" s="697" t="s">
        <v>297</v>
      </c>
      <c r="H563" s="693"/>
      <c r="I563" s="693"/>
      <c r="J563" s="241" t="s">
        <v>268</v>
      </c>
      <c r="K563" s="241" t="s">
        <v>269</v>
      </c>
      <c r="L563" s="243">
        <f>7500*5</f>
        <v>37500</v>
      </c>
      <c r="M563" s="669"/>
    </row>
    <row r="564" spans="1:13" ht="44.1" customHeight="1" thickBot="1">
      <c r="A564" s="685"/>
      <c r="B564" s="688"/>
      <c r="C564" s="688"/>
      <c r="D564" s="691"/>
      <c r="E564" s="691"/>
      <c r="F564" s="688"/>
      <c r="G564" s="698"/>
      <c r="H564" s="694"/>
      <c r="I564" s="694"/>
      <c r="J564" s="244" t="s">
        <v>271</v>
      </c>
      <c r="K564" s="244" t="s">
        <v>272</v>
      </c>
      <c r="L564" s="245">
        <f>356001+100000</f>
        <v>456001</v>
      </c>
      <c r="M564" s="670"/>
    </row>
    <row r="565" spans="1:13" ht="15.75" thickBot="1">
      <c r="A565" s="661" t="s">
        <v>325</v>
      </c>
      <c r="B565" s="662"/>
      <c r="C565" s="662"/>
      <c r="D565" s="662"/>
      <c r="E565" s="662"/>
      <c r="F565" s="662"/>
      <c r="G565" s="662"/>
      <c r="H565" s="662"/>
      <c r="I565" s="662"/>
      <c r="J565" s="662"/>
      <c r="K565" s="662"/>
      <c r="L565" s="662"/>
      <c r="M565" s="662"/>
    </row>
    <row r="566" spans="1:13" ht="15.75" thickBot="1">
      <c r="A566" s="661" t="s">
        <v>298</v>
      </c>
      <c r="B566" s="662"/>
      <c r="C566" s="662"/>
      <c r="D566" s="662"/>
      <c r="E566" s="662"/>
      <c r="F566" s="662"/>
      <c r="G566" s="662"/>
      <c r="H566" s="662"/>
      <c r="I566" s="662"/>
      <c r="J566" s="662"/>
      <c r="K566" s="662"/>
      <c r="L566" s="662"/>
      <c r="M566" s="662"/>
    </row>
    <row r="567" spans="1:13" ht="26.45" customHeight="1">
      <c r="A567" s="673" t="s">
        <v>326</v>
      </c>
      <c r="B567" s="588" t="s">
        <v>299</v>
      </c>
      <c r="C567" s="588" t="s">
        <v>300</v>
      </c>
      <c r="D567" s="220" t="s">
        <v>329</v>
      </c>
      <c r="E567" s="511" t="s">
        <v>124</v>
      </c>
      <c r="F567" s="420">
        <v>0.5</v>
      </c>
      <c r="G567" s="35" t="s">
        <v>301</v>
      </c>
      <c r="H567" s="663">
        <v>44593</v>
      </c>
      <c r="I567" s="663">
        <v>44925</v>
      </c>
      <c r="J567" s="87"/>
      <c r="K567" s="36" t="s">
        <v>70</v>
      </c>
      <c r="L567" s="666"/>
      <c r="M567" s="668">
        <f>L569</f>
        <v>240000</v>
      </c>
    </row>
    <row r="568" spans="1:13" ht="30" customHeight="1">
      <c r="A568" s="674"/>
      <c r="B568" s="542"/>
      <c r="C568" s="542"/>
      <c r="D568" s="39" t="s">
        <v>330</v>
      </c>
      <c r="E568" s="246" t="s">
        <v>302</v>
      </c>
      <c r="F568" s="138">
        <v>0.15</v>
      </c>
      <c r="G568" s="42" t="s">
        <v>98</v>
      </c>
      <c r="H568" s="664"/>
      <c r="I568" s="664"/>
      <c r="J568" s="247"/>
      <c r="K568" s="43" t="s">
        <v>70</v>
      </c>
      <c r="L568" s="667"/>
      <c r="M568" s="669"/>
    </row>
    <row r="569" spans="1:13" ht="23.45" customHeight="1">
      <c r="A569" s="674"/>
      <c r="B569" s="542"/>
      <c r="C569" s="542"/>
      <c r="D569" s="185" t="s">
        <v>331</v>
      </c>
      <c r="E569" s="248" t="s">
        <v>303</v>
      </c>
      <c r="F569" s="138">
        <v>0.1</v>
      </c>
      <c r="G569" s="42" t="s">
        <v>304</v>
      </c>
      <c r="H569" s="664"/>
      <c r="I569" s="664"/>
      <c r="J569" s="247" t="s">
        <v>51</v>
      </c>
      <c r="K569" s="43" t="s">
        <v>52</v>
      </c>
      <c r="L569" s="249">
        <f>40000*6</f>
        <v>240000</v>
      </c>
      <c r="M569" s="669"/>
    </row>
    <row r="570" spans="1:13" ht="34.5" customHeight="1">
      <c r="A570" s="674"/>
      <c r="B570" s="542"/>
      <c r="C570" s="542"/>
      <c r="D570" s="39" t="s">
        <v>332</v>
      </c>
      <c r="E570" s="250" t="s">
        <v>305</v>
      </c>
      <c r="F570" s="138">
        <v>0.15</v>
      </c>
      <c r="G570" s="42" t="s">
        <v>98</v>
      </c>
      <c r="H570" s="664"/>
      <c r="I570" s="664"/>
      <c r="J570" s="671"/>
      <c r="K570" s="541" t="s">
        <v>70</v>
      </c>
      <c r="L570" s="538" t="s">
        <v>27</v>
      </c>
      <c r="M570" s="669"/>
    </row>
    <row r="571" spans="1:13" ht="32.1" customHeight="1" thickBot="1">
      <c r="A571" s="675"/>
      <c r="B571" s="543"/>
      <c r="C571" s="543"/>
      <c r="D571" s="139" t="s">
        <v>333</v>
      </c>
      <c r="E571" s="512" t="s">
        <v>306</v>
      </c>
      <c r="F571" s="180">
        <v>0.1</v>
      </c>
      <c r="G571" s="181" t="s">
        <v>103</v>
      </c>
      <c r="H571" s="665"/>
      <c r="I571" s="665"/>
      <c r="J571" s="672"/>
      <c r="K571" s="543"/>
      <c r="L571" s="540"/>
      <c r="M571" s="670"/>
    </row>
    <row r="576" spans="1:13">
      <c r="A576" s="699" t="s">
        <v>307</v>
      </c>
      <c r="B576" s="699"/>
      <c r="C576" s="699"/>
      <c r="D576" s="699"/>
      <c r="E576" s="699"/>
      <c r="F576" s="699"/>
      <c r="G576" s="699"/>
      <c r="H576" s="699"/>
      <c r="I576" s="699"/>
      <c r="J576" s="699"/>
      <c r="K576" s="699"/>
      <c r="L576" s="699"/>
      <c r="M576" s="699"/>
    </row>
    <row r="577" spans="1:13">
      <c r="A577" s="700" t="s">
        <v>308</v>
      </c>
      <c r="B577" s="701"/>
      <c r="C577" s="701"/>
      <c r="D577" s="701"/>
      <c r="E577" s="701"/>
      <c r="F577" s="701"/>
      <c r="G577" s="701"/>
      <c r="H577" s="701"/>
      <c r="I577" s="701"/>
      <c r="J577" s="701"/>
      <c r="K577" s="701"/>
      <c r="L577" s="701"/>
      <c r="M577" s="702"/>
    </row>
    <row r="578" spans="1:13">
      <c r="A578" s="700" t="s">
        <v>309</v>
      </c>
      <c r="B578" s="701"/>
      <c r="C578" s="701"/>
      <c r="D578" s="701"/>
      <c r="E578" s="701"/>
      <c r="F578" s="701"/>
      <c r="G578" s="701"/>
      <c r="H578" s="701"/>
      <c r="I578" s="701"/>
      <c r="J578" s="701"/>
      <c r="K578" s="701"/>
      <c r="L578" s="701"/>
      <c r="M578" s="702"/>
    </row>
    <row r="579" spans="1:13">
      <c r="A579" s="647" t="s">
        <v>67</v>
      </c>
      <c r="B579" s="647" t="s">
        <v>9</v>
      </c>
      <c r="C579" s="648" t="s">
        <v>10</v>
      </c>
      <c r="D579" s="648" t="s">
        <v>68</v>
      </c>
      <c r="E579" s="647" t="s">
        <v>69</v>
      </c>
      <c r="F579" s="647" t="s">
        <v>13</v>
      </c>
      <c r="G579" s="647" t="s">
        <v>14</v>
      </c>
      <c r="H579" s="648" t="s">
        <v>15</v>
      </c>
      <c r="I579" s="648"/>
      <c r="J579" s="648" t="s">
        <v>16</v>
      </c>
      <c r="K579" s="648"/>
      <c r="L579" s="648"/>
      <c r="M579" s="647" t="s">
        <v>17</v>
      </c>
    </row>
    <row r="580" spans="1:13">
      <c r="A580" s="596"/>
      <c r="B580" s="596"/>
      <c r="C580" s="703"/>
      <c r="D580" s="703"/>
      <c r="E580" s="596"/>
      <c r="F580" s="596"/>
      <c r="G580" s="596"/>
      <c r="H580" s="279" t="s">
        <v>189</v>
      </c>
      <c r="I580" s="279" t="s">
        <v>190</v>
      </c>
      <c r="J580" s="212" t="s">
        <v>933</v>
      </c>
      <c r="K580" s="213" t="s">
        <v>934</v>
      </c>
      <c r="L580" s="212" t="s">
        <v>20</v>
      </c>
      <c r="M580" s="596"/>
    </row>
    <row r="581" spans="1:13" ht="57.6" customHeight="1">
      <c r="A581" s="649" t="s">
        <v>937</v>
      </c>
      <c r="B581" s="619" t="s">
        <v>310</v>
      </c>
      <c r="C581" s="652">
        <v>1</v>
      </c>
      <c r="D581" s="172" t="s">
        <v>938</v>
      </c>
      <c r="E581" s="172" t="s">
        <v>311</v>
      </c>
      <c r="F581" s="210">
        <v>0.6</v>
      </c>
      <c r="G581" s="449" t="s">
        <v>73</v>
      </c>
      <c r="H581" s="654">
        <v>44562</v>
      </c>
      <c r="I581" s="654">
        <v>44925</v>
      </c>
      <c r="J581" s="655" t="s">
        <v>27</v>
      </c>
      <c r="K581" s="151" t="s">
        <v>70</v>
      </c>
      <c r="L581" s="655" t="s">
        <v>27</v>
      </c>
      <c r="M581" s="655" t="s">
        <v>27</v>
      </c>
    </row>
    <row r="582" spans="1:13" ht="78.95" customHeight="1">
      <c r="A582" s="649"/>
      <c r="B582" s="619"/>
      <c r="C582" s="617"/>
      <c r="D582" s="172" t="s">
        <v>939</v>
      </c>
      <c r="E582" s="172" t="s">
        <v>312</v>
      </c>
      <c r="F582" s="210">
        <v>0.2</v>
      </c>
      <c r="G582" s="449" t="s">
        <v>73</v>
      </c>
      <c r="H582" s="617"/>
      <c r="I582" s="617"/>
      <c r="J582" s="655"/>
      <c r="K582" s="151" t="s">
        <v>70</v>
      </c>
      <c r="L582" s="655"/>
      <c r="M582" s="655"/>
    </row>
    <row r="583" spans="1:13" ht="57.6" customHeight="1" thickBot="1">
      <c r="A583" s="650"/>
      <c r="B583" s="651"/>
      <c r="C583" s="653"/>
      <c r="D583" s="518" t="s">
        <v>940</v>
      </c>
      <c r="E583" s="321" t="s">
        <v>313</v>
      </c>
      <c r="F583" s="519">
        <v>0.2</v>
      </c>
      <c r="G583" s="450" t="s">
        <v>73</v>
      </c>
      <c r="H583" s="653"/>
      <c r="I583" s="653"/>
      <c r="J583" s="656"/>
      <c r="K583" s="520" t="s">
        <v>70</v>
      </c>
      <c r="L583" s="656"/>
      <c r="M583" s="656"/>
    </row>
    <row r="584" spans="1:13">
      <c r="A584" s="635" t="s">
        <v>314</v>
      </c>
      <c r="B584" s="636"/>
      <c r="C584" s="636"/>
      <c r="D584" s="636"/>
      <c r="E584" s="636"/>
      <c r="F584" s="636"/>
      <c r="G584" s="636"/>
      <c r="H584" s="636"/>
      <c r="I584" s="636"/>
      <c r="J584" s="636"/>
      <c r="K584" s="636"/>
      <c r="L584" s="636"/>
      <c r="M584" s="637"/>
    </row>
    <row r="585" spans="1:13" ht="15.75" thickBot="1">
      <c r="A585" s="638" t="s">
        <v>315</v>
      </c>
      <c r="B585" s="639"/>
      <c r="C585" s="639"/>
      <c r="D585" s="639"/>
      <c r="E585" s="639"/>
      <c r="F585" s="639"/>
      <c r="G585" s="639"/>
      <c r="H585" s="639"/>
      <c r="I585" s="639"/>
      <c r="J585" s="639"/>
      <c r="K585" s="639"/>
      <c r="L585" s="639"/>
      <c r="M585" s="640"/>
    </row>
    <row r="586" spans="1:13" ht="39.950000000000003" customHeight="1">
      <c r="A586" s="602" t="s">
        <v>327</v>
      </c>
      <c r="B586" s="624" t="s">
        <v>316</v>
      </c>
      <c r="C586" s="624">
        <v>2</v>
      </c>
      <c r="D586" s="513" t="s">
        <v>334</v>
      </c>
      <c r="E586" s="627" t="s">
        <v>317</v>
      </c>
      <c r="F586" s="170">
        <v>0.2</v>
      </c>
      <c r="G586" s="452" t="s">
        <v>73</v>
      </c>
      <c r="H586" s="630">
        <v>44562</v>
      </c>
      <c r="I586" s="630">
        <v>44925</v>
      </c>
      <c r="J586" s="633" t="s">
        <v>27</v>
      </c>
      <c r="K586" s="634" t="s">
        <v>70</v>
      </c>
      <c r="L586" s="633" t="s">
        <v>27</v>
      </c>
      <c r="M586" s="657" t="s">
        <v>27</v>
      </c>
    </row>
    <row r="587" spans="1:13" ht="32.450000000000003" customHeight="1">
      <c r="A587" s="623"/>
      <c r="B587" s="625"/>
      <c r="C587" s="625"/>
      <c r="D587" s="499" t="s">
        <v>335</v>
      </c>
      <c r="E587" s="628"/>
      <c r="F587" s="173">
        <v>0.1</v>
      </c>
      <c r="G587" s="449" t="s">
        <v>37</v>
      </c>
      <c r="H587" s="631"/>
      <c r="I587" s="631"/>
      <c r="J587" s="617"/>
      <c r="K587" s="619"/>
      <c r="L587" s="617"/>
      <c r="M587" s="621"/>
    </row>
    <row r="588" spans="1:13" ht="32.1" customHeight="1">
      <c r="A588" s="623"/>
      <c r="B588" s="625"/>
      <c r="C588" s="625"/>
      <c r="D588" s="463" t="s">
        <v>336</v>
      </c>
      <c r="E588" s="628"/>
      <c r="F588" s="173">
        <v>0.4</v>
      </c>
      <c r="G588" s="449" t="s">
        <v>73</v>
      </c>
      <c r="H588" s="631"/>
      <c r="I588" s="631"/>
      <c r="J588" s="617"/>
      <c r="K588" s="619"/>
      <c r="L588" s="617"/>
      <c r="M588" s="621"/>
    </row>
    <row r="589" spans="1:13" ht="38.1" customHeight="1" thickBot="1">
      <c r="A589" s="604"/>
      <c r="B589" s="626"/>
      <c r="C589" s="626"/>
      <c r="D589" s="514" t="s">
        <v>337</v>
      </c>
      <c r="E589" s="629"/>
      <c r="F589" s="169">
        <v>0.3</v>
      </c>
      <c r="G589" s="451" t="s">
        <v>37</v>
      </c>
      <c r="H589" s="632"/>
      <c r="I589" s="632"/>
      <c r="J589" s="618"/>
      <c r="K589" s="620"/>
      <c r="L589" s="618"/>
      <c r="M589" s="622"/>
    </row>
    <row r="590" spans="1:13" ht="15.75" thickBot="1">
      <c r="A590" s="658" t="s">
        <v>318</v>
      </c>
      <c r="B590" s="659"/>
      <c r="C590" s="659"/>
      <c r="D590" s="659"/>
      <c r="E590" s="659"/>
      <c r="F590" s="659"/>
      <c r="G590" s="659"/>
      <c r="H590" s="659"/>
      <c r="I590" s="659"/>
      <c r="J590" s="659"/>
      <c r="K590" s="659"/>
      <c r="L590" s="659"/>
      <c r="M590" s="660"/>
    </row>
    <row r="591" spans="1:13" ht="44.45" customHeight="1">
      <c r="A591" s="623" t="s">
        <v>328</v>
      </c>
      <c r="B591" s="625" t="s">
        <v>935</v>
      </c>
      <c r="C591" s="625">
        <v>30</v>
      </c>
      <c r="D591" s="499" t="s">
        <v>338</v>
      </c>
      <c r="E591" s="499" t="s">
        <v>319</v>
      </c>
      <c r="F591" s="173">
        <v>0.2</v>
      </c>
      <c r="G591" s="515" t="s">
        <v>320</v>
      </c>
      <c r="H591" s="630">
        <v>44562</v>
      </c>
      <c r="I591" s="630">
        <v>44925</v>
      </c>
      <c r="J591" s="617" t="s">
        <v>27</v>
      </c>
      <c r="K591" s="619" t="s">
        <v>70</v>
      </c>
      <c r="L591" s="617" t="s">
        <v>27</v>
      </c>
      <c r="M591" s="621" t="s">
        <v>27</v>
      </c>
    </row>
    <row r="592" spans="1:13" ht="33" customHeight="1">
      <c r="A592" s="623"/>
      <c r="B592" s="625"/>
      <c r="C592" s="625"/>
      <c r="D592" s="499" t="s">
        <v>339</v>
      </c>
      <c r="E592" s="499" t="s">
        <v>321</v>
      </c>
      <c r="F592" s="173">
        <v>0.1</v>
      </c>
      <c r="G592" s="515" t="s">
        <v>322</v>
      </c>
      <c r="H592" s="631"/>
      <c r="I592" s="631"/>
      <c r="J592" s="617"/>
      <c r="K592" s="619"/>
      <c r="L592" s="617"/>
      <c r="M592" s="621"/>
    </row>
    <row r="593" spans="1:13" ht="36" customHeight="1">
      <c r="A593" s="623"/>
      <c r="B593" s="625"/>
      <c r="C593" s="625"/>
      <c r="D593" s="463" t="s">
        <v>340</v>
      </c>
      <c r="E593" s="499" t="s">
        <v>323</v>
      </c>
      <c r="F593" s="173">
        <v>0.4</v>
      </c>
      <c r="G593" s="515" t="s">
        <v>936</v>
      </c>
      <c r="H593" s="631"/>
      <c r="I593" s="631"/>
      <c r="J593" s="617"/>
      <c r="K593" s="619"/>
      <c r="L593" s="617"/>
      <c r="M593" s="621"/>
    </row>
    <row r="594" spans="1:13" ht="33.6" customHeight="1" thickBot="1">
      <c r="A594" s="604"/>
      <c r="B594" s="626"/>
      <c r="C594" s="626"/>
      <c r="D594" s="514" t="s">
        <v>341</v>
      </c>
      <c r="E594" s="514" t="s">
        <v>54</v>
      </c>
      <c r="F594" s="169">
        <v>0.3</v>
      </c>
      <c r="G594" s="516" t="s">
        <v>322</v>
      </c>
      <c r="H594" s="632"/>
      <c r="I594" s="632"/>
      <c r="J594" s="618"/>
      <c r="K594" s="620"/>
      <c r="L594" s="618"/>
      <c r="M594" s="622"/>
    </row>
    <row r="599" spans="1:13">
      <c r="A599" s="517" t="s">
        <v>155</v>
      </c>
      <c r="B599" s="219"/>
      <c r="C599" s="219"/>
      <c r="D599" s="219"/>
      <c r="E599" s="219"/>
      <c r="F599" s="219"/>
      <c r="G599" s="219"/>
      <c r="H599" s="219"/>
      <c r="I599" s="219"/>
      <c r="J599" s="219"/>
      <c r="K599" s="219"/>
      <c r="L599" s="219"/>
      <c r="M599" s="219"/>
    </row>
    <row r="600" spans="1:13">
      <c r="A600" s="641" t="s">
        <v>63</v>
      </c>
      <c r="B600" s="642"/>
      <c r="C600" s="642"/>
      <c r="D600" s="642"/>
      <c r="E600" s="642"/>
      <c r="F600" s="642"/>
      <c r="G600" s="642"/>
      <c r="H600" s="642"/>
      <c r="I600" s="642"/>
      <c r="J600" s="642"/>
      <c r="K600" s="642"/>
      <c r="L600" s="642"/>
      <c r="M600" s="643"/>
    </row>
    <row r="601" spans="1:13">
      <c r="A601" s="644" t="s">
        <v>133</v>
      </c>
      <c r="B601" s="645"/>
      <c r="C601" s="645"/>
      <c r="D601" s="645"/>
      <c r="E601" s="645"/>
      <c r="F601" s="645"/>
      <c r="G601" s="645"/>
      <c r="H601" s="645"/>
      <c r="I601" s="645"/>
      <c r="J601" s="645"/>
      <c r="K601" s="645"/>
      <c r="L601" s="645"/>
      <c r="M601" s="646"/>
    </row>
    <row r="602" spans="1:13">
      <c r="A602" s="554" t="s">
        <v>67</v>
      </c>
      <c r="B602" s="555" t="s">
        <v>9</v>
      </c>
      <c r="C602" s="556" t="s">
        <v>10</v>
      </c>
      <c r="D602" s="556" t="s">
        <v>68</v>
      </c>
      <c r="E602" s="555" t="s">
        <v>69</v>
      </c>
      <c r="F602" s="555" t="s">
        <v>13</v>
      </c>
      <c r="G602" s="555" t="s">
        <v>14</v>
      </c>
      <c r="H602" s="556" t="s">
        <v>15</v>
      </c>
      <c r="I602" s="556"/>
      <c r="J602" s="556" t="s">
        <v>16</v>
      </c>
      <c r="K602" s="556"/>
      <c r="L602" s="556"/>
      <c r="M602" s="601" t="s">
        <v>17</v>
      </c>
    </row>
    <row r="603" spans="1:13" ht="30">
      <c r="A603" s="554"/>
      <c r="B603" s="555"/>
      <c r="C603" s="556"/>
      <c r="D603" s="556"/>
      <c r="E603" s="555"/>
      <c r="F603" s="555"/>
      <c r="G603" s="555"/>
      <c r="H603" s="252" t="s">
        <v>189</v>
      </c>
      <c r="I603" s="252" t="s">
        <v>190</v>
      </c>
      <c r="J603" s="251" t="s">
        <v>778</v>
      </c>
      <c r="K603" s="252" t="s">
        <v>19</v>
      </c>
      <c r="L603" s="251" t="s">
        <v>20</v>
      </c>
      <c r="M603" s="601"/>
    </row>
    <row r="604" spans="1:13" ht="114.95" customHeight="1">
      <c r="A604" s="602" t="s">
        <v>941</v>
      </c>
      <c r="B604" s="605" t="s">
        <v>324</v>
      </c>
      <c r="C604" s="607">
        <v>1</v>
      </c>
      <c r="D604" s="195" t="s">
        <v>942</v>
      </c>
      <c r="E604" s="253" t="s">
        <v>311</v>
      </c>
      <c r="F604" s="254">
        <v>0.6</v>
      </c>
      <c r="G604" s="255" t="s">
        <v>37</v>
      </c>
      <c r="H604" s="609">
        <v>44562</v>
      </c>
      <c r="I604" s="609">
        <v>44925</v>
      </c>
      <c r="J604" s="612" t="s">
        <v>27</v>
      </c>
      <c r="K604" s="612" t="s">
        <v>27</v>
      </c>
      <c r="L604" s="612" t="s">
        <v>27</v>
      </c>
      <c r="M604" s="614" t="s">
        <v>27</v>
      </c>
    </row>
    <row r="605" spans="1:13" ht="85.5">
      <c r="A605" s="603"/>
      <c r="B605" s="605"/>
      <c r="C605" s="607"/>
      <c r="D605" s="172" t="s">
        <v>943</v>
      </c>
      <c r="E605" s="256" t="s">
        <v>312</v>
      </c>
      <c r="F605" s="257">
        <v>0.2</v>
      </c>
      <c r="G605" s="258" t="s">
        <v>73</v>
      </c>
      <c r="H605" s="610"/>
      <c r="I605" s="610"/>
      <c r="J605" s="613"/>
      <c r="K605" s="613"/>
      <c r="L605" s="613"/>
      <c r="M605" s="615"/>
    </row>
    <row r="606" spans="1:13" ht="43.5" thickBot="1">
      <c r="A606" s="604"/>
      <c r="B606" s="606"/>
      <c r="C606" s="608"/>
      <c r="D606" s="59" t="s">
        <v>944</v>
      </c>
      <c r="E606" s="259" t="s">
        <v>313</v>
      </c>
      <c r="F606" s="260">
        <v>0.2</v>
      </c>
      <c r="G606" s="261" t="s">
        <v>37</v>
      </c>
      <c r="H606" s="611"/>
      <c r="I606" s="611"/>
      <c r="J606" s="608"/>
      <c r="K606" s="608"/>
      <c r="L606" s="608"/>
      <c r="M606" s="616"/>
    </row>
    <row r="610" spans="5:5">
      <c r="E610" s="536"/>
    </row>
    <row r="611" spans="5:5">
      <c r="E611" s="537" t="s">
        <v>958</v>
      </c>
    </row>
    <row r="612" spans="5:5">
      <c r="E612" s="535" t="s">
        <v>959</v>
      </c>
    </row>
  </sheetData>
  <protectedRanges>
    <protectedRange sqref="D196 D173" name="Rango1_4_1_2_3_1_1_1"/>
    <protectedRange sqref="E172" name="Rango1_4_1_1_1_1_1_1_1_2"/>
    <protectedRange sqref="G171 G196 G173" name="Rango1_5_1_3_1_1_1_3"/>
    <protectedRange sqref="G172" name="Rango1_5_1_2_3_1_1_1_1"/>
    <protectedRange sqref="F196 F173" name="Rango1_4_1_3_1_1_1_2_1_1"/>
    <protectedRange sqref="F171" name="Rango1_4_1_1_1_1_1_1_1_1_2"/>
    <protectedRange sqref="F112:F113 F137:F138" name="Rango1_5_1_3_1_1_1_2"/>
    <protectedRange sqref="D126:D129" name="Rango1_2_4_1_1_1_2_3"/>
    <protectedRange sqref="F126:F129" name="Rango1_4_3_2_1_1_2_1_1_1"/>
    <protectedRange sqref="E128 E126" name="Rango1_2_4_1_1_1_2_1_1"/>
    <protectedRange sqref="G126:G129" name="Rango1_2_4_1_1_1_2_2_1"/>
    <protectedRange sqref="D211" name="Rango1_4_1_3_1_1_1_1_1"/>
    <protectedRange sqref="E211" name="Rango1_4_1_3_1_1_1_2_2_1"/>
    <protectedRange sqref="G211" name="Rango1_5_1_3_1_1_1_3_1"/>
    <protectedRange sqref="F211" name="Rango1_4_1_3_1_1_1_2_1_1_1"/>
    <protectedRange sqref="G102 G104:G105" name="Rango1_2_4_1_1_1_1_2_1_1"/>
    <protectedRange sqref="G100:G101" name="Rango1_2_4_1_1_1_1_2_2_1"/>
    <protectedRange sqref="F100:F102" name="Rango1_2_4_1_1_1_1_2_2_1_1"/>
    <protectedRange sqref="F114:F116" name="Rango1_5_1_3_1_1_1_2_3"/>
    <protectedRange sqref="F125" name="Rango1_4_3_2_1_1_2_1_1_1_1"/>
    <protectedRange sqref="G125" name="Rango1_2_4_1_1_1_2_2_1_2"/>
    <protectedRange sqref="G139:G142" name="Rango1_2_4_1_1_1_1_1_1"/>
    <protectedRange sqref="F139:F141" name="Rango1_5_1_3_1_1_1_2_1_1"/>
    <protectedRange sqref="G165 G167:G168" name="Rango1_2_4_1_1_1_1_2_1_1_1"/>
    <protectedRange sqref="F163:G164 F165" name="Rango1_2_4_1_1_1_1_2_2_1_2"/>
    <protectedRange sqref="D180" name="Rango1_4_1_3_1_1_1_1_1_1_1"/>
    <protectedRange sqref="E178" name="Rango1_4_3_2_1_1_1_2_1_1_1"/>
    <protectedRange sqref="E177 E180" name="Rango1_4_1_3_1_1_1_2_2_1_1_1"/>
    <protectedRange sqref="E179" name="Rango1_4_1_1_1_1_1_1_1_2_1_1_1"/>
    <protectedRange sqref="G177:G180" name="Rango1_5_1_3_1_1_1_3_1_2_1"/>
    <protectedRange sqref="F178" name="Rango1_4_3_2_1_1_1_1_1_1_1_1"/>
    <protectedRange sqref="F177 F180" name="Rango1_4_1_3_1_1_1_2_1_1_1_1_1"/>
    <protectedRange sqref="F179" name="Rango1_4_1_1_1_1_1_1_1_1_2_1_1_1"/>
    <protectedRange sqref="F181:G185" name="Rango1_2_4_1_1_1_1_2_2_1_3"/>
    <protectedRange sqref="F189" name="Rango1_2_4_1_1_1_1_2_3"/>
    <protectedRange sqref="G189:G190" name="Rango1_2_4_1_1_1_1_2_1_1_2"/>
    <protectedRange sqref="G200 G202:G210" name="Rango1_5_1_3_1_1_1_1_1_1_1"/>
    <protectedRange sqref="G217:G218" name="Rango1_2_4_1_1_1_1_3"/>
    <protectedRange sqref="F217:F218" name="Rango1_4_3_2_1_1_2_1_2_2_1_1"/>
    <protectedRange sqref="G219:G221 G223:G224" name="Rango1_2_4_1_1_1_1_1_1_1"/>
    <protectedRange sqref="F219:F224" name="Rango1_5_1_3_1_1_1_2_1_1_1"/>
    <protectedRange sqref="G222" name="Rango1_5_1_3_1_1_1_3_1_1_1"/>
    <protectedRange sqref="D240:D241 D243:D248" name="Rango1_2_4_1_1_1_2_3_1_1"/>
    <protectedRange sqref="F240:F248" name="Rango1_4_3_2_1_1_2_1_1_1_1_2"/>
    <protectedRange sqref="E240 E248 E243:E244" name="Rango1_2_4_1_1_1_2_1_1_1_1"/>
    <protectedRange sqref="G240:G248" name="Rango1_2_4_1_1_1_2_2_1_1_1"/>
    <protectedRange sqref="G266 G268:G269" name="Rango1_2_4_1_1_1_1_2_1_1_3"/>
    <protectedRange sqref="G264:G265" name="Rango1_2_4_1_1_1_1_2_2_1_4"/>
    <protectedRange sqref="F264:F266" name="Rango1_2_4_1_1_1_1_2_2_1_1_1"/>
    <protectedRange sqref="D393:D395" name="Rango1_4_3_2_1_1_2_2_1_1_1_1"/>
    <protectedRange sqref="G395" name="Rango1_5_1_3_1_1_1_1_1_1_1_1_1"/>
    <protectedRange sqref="E393:E395" name="Rango1_4_3_2_1_1_2_1_1_2_1_1_1"/>
    <protectedRange sqref="F394:F395" name="Rango1_5_1_3_1_1_1_1_1_3_1_1_1_1"/>
    <protectedRange sqref="G440 G442:G443" name="Rango1_2_4_1_1_1_1_2_1_1_1_1"/>
    <protectedRange sqref="F438:G439 F440" name="Rango1_2_4_1_1_1_1_2_2_1_1_2"/>
    <protectedRange sqref="G498 G502 G500" name="Rango1_2_4_1_1_1_1_2_1_1_4"/>
    <protectedRange sqref="F496:G497 F498" name="Rango1_2_4_1_1_1_1_2_2_1_5"/>
    <protectedRange sqref="D200:D210" name="Rango1_4_3_2_1_1_2_2_1_1_2"/>
    <protectedRange sqref="E200:E210" name="Rango1_4_3_2_1_1_2_1_3_1_1_1"/>
    <protectedRange sqref="F200:F210" name="Rango1_4_3_2_1_1_2_1_1_1_1_1_1_1"/>
    <protectedRange sqref="F161:F162" name="Rango1_5_1_3_1_1_1_2_5"/>
  </protectedRanges>
  <mergeCells count="974">
    <mergeCell ref="F340:F341"/>
    <mergeCell ref="J289:J292"/>
    <mergeCell ref="K289:K292"/>
    <mergeCell ref="L289:L292"/>
    <mergeCell ref="M289:M292"/>
    <mergeCell ref="C285:C292"/>
    <mergeCell ref="B285:B292"/>
    <mergeCell ref="A285:A292"/>
    <mergeCell ref="H175:I175"/>
    <mergeCell ref="F215:F216"/>
    <mergeCell ref="G215:G216"/>
    <mergeCell ref="A299:I299"/>
    <mergeCell ref="A300:M300"/>
    <mergeCell ref="A301:M301"/>
    <mergeCell ref="A302:A303"/>
    <mergeCell ref="B302:B303"/>
    <mergeCell ref="C302:C303"/>
    <mergeCell ref="D302:D303"/>
    <mergeCell ref="E302:E303"/>
    <mergeCell ref="F302:F303"/>
    <mergeCell ref="G302:G303"/>
    <mergeCell ref="H302:I302"/>
    <mergeCell ref="J302:L302"/>
    <mergeCell ref="M198:M199"/>
    <mergeCell ref="A177:A180"/>
    <mergeCell ref="B177:B180"/>
    <mergeCell ref="C177:C180"/>
    <mergeCell ref="E175:E176"/>
    <mergeCell ref="F175:F176"/>
    <mergeCell ref="G175:G176"/>
    <mergeCell ref="F163:F164"/>
    <mergeCell ref="G163:G164"/>
    <mergeCell ref="A143:A147"/>
    <mergeCell ref="B143:B147"/>
    <mergeCell ref="C143:C147"/>
    <mergeCell ref="F80:F83"/>
    <mergeCell ref="G80:G83"/>
    <mergeCell ref="A112:A113"/>
    <mergeCell ref="B112:B113"/>
    <mergeCell ref="C112:C113"/>
    <mergeCell ref="D112:D113"/>
    <mergeCell ref="E112:E113"/>
    <mergeCell ref="A114:A116"/>
    <mergeCell ref="B114:B116"/>
    <mergeCell ref="C114:C116"/>
    <mergeCell ref="G114:G116"/>
    <mergeCell ref="A2:B2"/>
    <mergeCell ref="A9:M9"/>
    <mergeCell ref="A12:A13"/>
    <mergeCell ref="A109:M109"/>
    <mergeCell ref="A148:A149"/>
    <mergeCell ref="B148:B149"/>
    <mergeCell ref="C53:C56"/>
    <mergeCell ref="M46:M52"/>
    <mergeCell ref="E74:E75"/>
    <mergeCell ref="F74:F75"/>
    <mergeCell ref="F49:F52"/>
    <mergeCell ref="G49:G52"/>
    <mergeCell ref="A62:A68"/>
    <mergeCell ref="B62:B68"/>
    <mergeCell ref="C62:C68"/>
    <mergeCell ref="M62:M68"/>
    <mergeCell ref="D66:D67"/>
    <mergeCell ref="E66:E68"/>
    <mergeCell ref="F66:F68"/>
    <mergeCell ref="G66:G68"/>
    <mergeCell ref="K67:K68"/>
    <mergeCell ref="L67:L68"/>
    <mergeCell ref="D49:D52"/>
    <mergeCell ref="B53:B56"/>
    <mergeCell ref="A384:M384"/>
    <mergeCell ref="C387:C388"/>
    <mergeCell ref="D387:D388"/>
    <mergeCell ref="E387:E388"/>
    <mergeCell ref="F387:F388"/>
    <mergeCell ref="G387:G388"/>
    <mergeCell ref="H387:I387"/>
    <mergeCell ref="J387:L387"/>
    <mergeCell ref="M387:M388"/>
    <mergeCell ref="I438:I443"/>
    <mergeCell ref="J438:J443"/>
    <mergeCell ref="K438:K443"/>
    <mergeCell ref="L438:L443"/>
    <mergeCell ref="M438:M443"/>
    <mergeCell ref="A385:M385"/>
    <mergeCell ref="A386:M386"/>
    <mergeCell ref="A387:A388"/>
    <mergeCell ref="B387:B388"/>
    <mergeCell ref="L422:L423"/>
    <mergeCell ref="B403:B407"/>
    <mergeCell ref="C403:C407"/>
    <mergeCell ref="A417:M417"/>
    <mergeCell ref="A418:M418"/>
    <mergeCell ref="A419:M419"/>
    <mergeCell ref="A420:A421"/>
    <mergeCell ref="B420:B421"/>
    <mergeCell ref="C420:C421"/>
    <mergeCell ref="D420:D421"/>
    <mergeCell ref="E420:E421"/>
    <mergeCell ref="F420:F421"/>
    <mergeCell ref="H401:I401"/>
    <mergeCell ref="J401:L401"/>
    <mergeCell ref="A403:A407"/>
    <mergeCell ref="H403:H407"/>
    <mergeCell ref="I403:I407"/>
    <mergeCell ref="J403:J407"/>
    <mergeCell ref="K403:K407"/>
    <mergeCell ref="L403:L407"/>
    <mergeCell ref="M403:M407"/>
    <mergeCell ref="A126:A130"/>
    <mergeCell ref="B126:B130"/>
    <mergeCell ref="J139:J142"/>
    <mergeCell ref="K139:K142"/>
    <mergeCell ref="J126:J130"/>
    <mergeCell ref="K126:K130"/>
    <mergeCell ref="A398:M398"/>
    <mergeCell ref="A399:M399"/>
    <mergeCell ref="A400:M400"/>
    <mergeCell ref="M163:M168"/>
    <mergeCell ref="C126:C130"/>
    <mergeCell ref="L126:L130"/>
    <mergeCell ref="M126:M130"/>
    <mergeCell ref="C148:C149"/>
    <mergeCell ref="L139:L142"/>
    <mergeCell ref="M139:M142"/>
    <mergeCell ref="B163:B168"/>
    <mergeCell ref="C163:C168"/>
    <mergeCell ref="A435:M435"/>
    <mergeCell ref="A438:A443"/>
    <mergeCell ref="B438:B443"/>
    <mergeCell ref="C438:C443"/>
    <mergeCell ref="E438:E439"/>
    <mergeCell ref="F438:F439"/>
    <mergeCell ref="G438:G439"/>
    <mergeCell ref="H438:H443"/>
    <mergeCell ref="F401:F402"/>
    <mergeCell ref="A401:A402"/>
    <mergeCell ref="B401:B402"/>
    <mergeCell ref="C401:C402"/>
    <mergeCell ref="D401:D402"/>
    <mergeCell ref="E401:E402"/>
    <mergeCell ref="G401:G402"/>
    <mergeCell ref="A408:A410"/>
    <mergeCell ref="B408:B410"/>
    <mergeCell ref="C408:C410"/>
    <mergeCell ref="H408:H410"/>
    <mergeCell ref="I408:I410"/>
    <mergeCell ref="J408:J410"/>
    <mergeCell ref="K408:K410"/>
    <mergeCell ref="L408:L410"/>
    <mergeCell ref="M408:M410"/>
    <mergeCell ref="C4:K4"/>
    <mergeCell ref="C5:K5"/>
    <mergeCell ref="B12:B13"/>
    <mergeCell ref="C12:C13"/>
    <mergeCell ref="D12:D13"/>
    <mergeCell ref="E12:E13"/>
    <mergeCell ref="F12:F13"/>
    <mergeCell ref="G12:G13"/>
    <mergeCell ref="M12:M13"/>
    <mergeCell ref="L18:L23"/>
    <mergeCell ref="H112:I112"/>
    <mergeCell ref="A14:A17"/>
    <mergeCell ref="B14:B17"/>
    <mergeCell ref="C14:C17"/>
    <mergeCell ref="M14:M17"/>
    <mergeCell ref="A53:A56"/>
    <mergeCell ref="H12:I12"/>
    <mergeCell ref="J12:L12"/>
    <mergeCell ref="D74:D75"/>
    <mergeCell ref="F112:F113"/>
    <mergeCell ref="G112:G113"/>
    <mergeCell ref="M112:M113"/>
    <mergeCell ref="J80:J83"/>
    <mergeCell ref="J74:L74"/>
    <mergeCell ref="M74:M75"/>
    <mergeCell ref="H76:H86"/>
    <mergeCell ref="I76:I86"/>
    <mergeCell ref="M76:M86"/>
    <mergeCell ref="A94:A98"/>
    <mergeCell ref="B94:B98"/>
    <mergeCell ref="C94:C98"/>
    <mergeCell ref="E94:E95"/>
    <mergeCell ref="G94:G98"/>
    <mergeCell ref="B46:B52"/>
    <mergeCell ref="C46:C52"/>
    <mergeCell ref="D32:D37"/>
    <mergeCell ref="E32:E37"/>
    <mergeCell ref="F32:F37"/>
    <mergeCell ref="M18:M23"/>
    <mergeCell ref="G25:G28"/>
    <mergeCell ref="A25:A30"/>
    <mergeCell ref="B25:B30"/>
    <mergeCell ref="C25:C30"/>
    <mergeCell ref="D25:D30"/>
    <mergeCell ref="E25:E28"/>
    <mergeCell ref="J25:J30"/>
    <mergeCell ref="K25:K30"/>
    <mergeCell ref="L25:L30"/>
    <mergeCell ref="M25:M30"/>
    <mergeCell ref="G18:G21"/>
    <mergeCell ref="A18:A23"/>
    <mergeCell ref="B18:B23"/>
    <mergeCell ref="C18:C23"/>
    <mergeCell ref="D18:D23"/>
    <mergeCell ref="E18:E21"/>
    <mergeCell ref="J18:J23"/>
    <mergeCell ref="K18:K23"/>
    <mergeCell ref="M53:M56"/>
    <mergeCell ref="J55:J56"/>
    <mergeCell ref="K55:K56"/>
    <mergeCell ref="L55:L56"/>
    <mergeCell ref="C32:C38"/>
    <mergeCell ref="B32:B38"/>
    <mergeCell ref="A32:A38"/>
    <mergeCell ref="G32:G38"/>
    <mergeCell ref="J32:J38"/>
    <mergeCell ref="K32:K38"/>
    <mergeCell ref="L32:L38"/>
    <mergeCell ref="M32:M38"/>
    <mergeCell ref="H49:H52"/>
    <mergeCell ref="I49:I52"/>
    <mergeCell ref="M44:M45"/>
    <mergeCell ref="H44:I44"/>
    <mergeCell ref="A44:A45"/>
    <mergeCell ref="B44:B45"/>
    <mergeCell ref="C44:C45"/>
    <mergeCell ref="D44:D45"/>
    <mergeCell ref="E44:E45"/>
    <mergeCell ref="F44:F45"/>
    <mergeCell ref="G44:G45"/>
    <mergeCell ref="A46:A52"/>
    <mergeCell ref="J60:J61"/>
    <mergeCell ref="H60:H61"/>
    <mergeCell ref="I60:I61"/>
    <mergeCell ref="K60:K61"/>
    <mergeCell ref="M57:M61"/>
    <mergeCell ref="C57:C61"/>
    <mergeCell ref="B57:B61"/>
    <mergeCell ref="A57:A61"/>
    <mergeCell ref="H66:H68"/>
    <mergeCell ref="I66:I68"/>
    <mergeCell ref="J66:J68"/>
    <mergeCell ref="D62:L62"/>
    <mergeCell ref="E60:E61"/>
    <mergeCell ref="F60:F61"/>
    <mergeCell ref="G60:G61"/>
    <mergeCell ref="L60:L61"/>
    <mergeCell ref="A72:M72"/>
    <mergeCell ref="A73:L73"/>
    <mergeCell ref="A90:M90"/>
    <mergeCell ref="A92:A93"/>
    <mergeCell ref="B92:B93"/>
    <mergeCell ref="C92:C93"/>
    <mergeCell ref="D92:D93"/>
    <mergeCell ref="E92:E93"/>
    <mergeCell ref="F92:F93"/>
    <mergeCell ref="G92:G93"/>
    <mergeCell ref="H92:I92"/>
    <mergeCell ref="J92:L92"/>
    <mergeCell ref="M92:M93"/>
    <mergeCell ref="A91:M91"/>
    <mergeCell ref="G74:G75"/>
    <mergeCell ref="A74:A75"/>
    <mergeCell ref="B74:B75"/>
    <mergeCell ref="C74:C75"/>
    <mergeCell ref="A76:A86"/>
    <mergeCell ref="B76:B86"/>
    <mergeCell ref="C76:C86"/>
    <mergeCell ref="H74:I74"/>
    <mergeCell ref="D80:D83"/>
    <mergeCell ref="E80:E83"/>
    <mergeCell ref="K94:K98"/>
    <mergeCell ref="L94:L98"/>
    <mergeCell ref="M94:M98"/>
    <mergeCell ref="A99:M99"/>
    <mergeCell ref="A100:A105"/>
    <mergeCell ref="B100:B105"/>
    <mergeCell ref="C100:C105"/>
    <mergeCell ref="F100:F101"/>
    <mergeCell ref="G100:G101"/>
    <mergeCell ref="H100:H105"/>
    <mergeCell ref="I100:I105"/>
    <mergeCell ref="J100:J105"/>
    <mergeCell ref="K100:K105"/>
    <mergeCell ref="L100:L105"/>
    <mergeCell ref="M100:M105"/>
    <mergeCell ref="H94:H98"/>
    <mergeCell ref="I94:I98"/>
    <mergeCell ref="J94:J98"/>
    <mergeCell ref="M114:M116"/>
    <mergeCell ref="B118:B120"/>
    <mergeCell ref="M118:M120"/>
    <mergeCell ref="C118:C120"/>
    <mergeCell ref="A117:M117"/>
    <mergeCell ref="A110:M110"/>
    <mergeCell ref="A111:M111"/>
    <mergeCell ref="J115:J116"/>
    <mergeCell ref="J112:L112"/>
    <mergeCell ref="A118:A125"/>
    <mergeCell ref="B121:B125"/>
    <mergeCell ref="C121:C125"/>
    <mergeCell ref="J118:J120"/>
    <mergeCell ref="K118:K120"/>
    <mergeCell ref="L118:L120"/>
    <mergeCell ref="J121:J125"/>
    <mergeCell ref="K121:K125"/>
    <mergeCell ref="L121:L125"/>
    <mergeCell ref="M121:M125"/>
    <mergeCell ref="F121:F125"/>
    <mergeCell ref="H124:H125"/>
    <mergeCell ref="I124:I125"/>
    <mergeCell ref="H121:H123"/>
    <mergeCell ref="I121:I123"/>
    <mergeCell ref="H163:H168"/>
    <mergeCell ref="I163:I168"/>
    <mergeCell ref="J163:J168"/>
    <mergeCell ref="K163:K168"/>
    <mergeCell ref="L163:L168"/>
    <mergeCell ref="M143:M147"/>
    <mergeCell ref="A158:M158"/>
    <mergeCell ref="A159:M159"/>
    <mergeCell ref="A160:M160"/>
    <mergeCell ref="E161:E162"/>
    <mergeCell ref="F161:F162"/>
    <mergeCell ref="G161:G162"/>
    <mergeCell ref="H161:I161"/>
    <mergeCell ref="J161:L161"/>
    <mergeCell ref="G148:G149"/>
    <mergeCell ref="J148:J149"/>
    <mergeCell ref="K148:K149"/>
    <mergeCell ref="L148:L149"/>
    <mergeCell ref="M148:M149"/>
    <mergeCell ref="M161:M162"/>
    <mergeCell ref="B161:B162"/>
    <mergeCell ref="A161:A162"/>
    <mergeCell ref="C161:C162"/>
    <mergeCell ref="D161:D162"/>
    <mergeCell ref="A186:A190"/>
    <mergeCell ref="B186:B190"/>
    <mergeCell ref="C186:C190"/>
    <mergeCell ref="H186:H190"/>
    <mergeCell ref="I186:I190"/>
    <mergeCell ref="J186:J190"/>
    <mergeCell ref="K186:K190"/>
    <mergeCell ref="L186:L190"/>
    <mergeCell ref="M186:M190"/>
    <mergeCell ref="A198:A199"/>
    <mergeCell ref="B198:B199"/>
    <mergeCell ref="C198:C199"/>
    <mergeCell ref="D198:D199"/>
    <mergeCell ref="E198:E199"/>
    <mergeCell ref="F198:F199"/>
    <mergeCell ref="G198:G199"/>
    <mergeCell ref="H198:I198"/>
    <mergeCell ref="J198:L198"/>
    <mergeCell ref="A197:M197"/>
    <mergeCell ref="A150:A154"/>
    <mergeCell ref="B150:B154"/>
    <mergeCell ref="C150:C154"/>
    <mergeCell ref="G150:G154"/>
    <mergeCell ref="H150:H154"/>
    <mergeCell ref="I150:I154"/>
    <mergeCell ref="J150:J154"/>
    <mergeCell ref="K150:K154"/>
    <mergeCell ref="L150:L154"/>
    <mergeCell ref="M150:M154"/>
    <mergeCell ref="A173:M173"/>
    <mergeCell ref="A174:M174"/>
    <mergeCell ref="A175:A176"/>
    <mergeCell ref="B175:B176"/>
    <mergeCell ref="C175:C176"/>
    <mergeCell ref="D175:D176"/>
    <mergeCell ref="H177:H179"/>
    <mergeCell ref="I177:I179"/>
    <mergeCell ref="J177:J179"/>
    <mergeCell ref="K177:K179"/>
    <mergeCell ref="L177:L179"/>
    <mergeCell ref="M177:M180"/>
    <mergeCell ref="A163:A168"/>
    <mergeCell ref="A213:M213"/>
    <mergeCell ref="A214:M214"/>
    <mergeCell ref="A215:A216"/>
    <mergeCell ref="B215:B216"/>
    <mergeCell ref="C215:C216"/>
    <mergeCell ref="D215:D216"/>
    <mergeCell ref="E215:E216"/>
    <mergeCell ref="H215:I215"/>
    <mergeCell ref="J215:L215"/>
    <mergeCell ref="M215:M216"/>
    <mergeCell ref="M217:M218"/>
    <mergeCell ref="A217:A218"/>
    <mergeCell ref="A219:A224"/>
    <mergeCell ref="B219:B224"/>
    <mergeCell ref="C219:C224"/>
    <mergeCell ref="J219:J224"/>
    <mergeCell ref="K219:K224"/>
    <mergeCell ref="L219:L224"/>
    <mergeCell ref="M219:M224"/>
    <mergeCell ref="A229:M229"/>
    <mergeCell ref="A230:M230"/>
    <mergeCell ref="A231:A232"/>
    <mergeCell ref="B231:B232"/>
    <mergeCell ref="C231:C232"/>
    <mergeCell ref="D231:D232"/>
    <mergeCell ref="E231:E232"/>
    <mergeCell ref="F231:F232"/>
    <mergeCell ref="G231:G232"/>
    <mergeCell ref="H231:I231"/>
    <mergeCell ref="J231:L231"/>
    <mergeCell ref="M231:M232"/>
    <mergeCell ref="A233:A238"/>
    <mergeCell ref="B233:B238"/>
    <mergeCell ref="C233:C238"/>
    <mergeCell ref="H233:H238"/>
    <mergeCell ref="I233:I238"/>
    <mergeCell ref="J233:J238"/>
    <mergeCell ref="K233:K238"/>
    <mergeCell ref="L233:L238"/>
    <mergeCell ref="M233:M238"/>
    <mergeCell ref="G236:G238"/>
    <mergeCell ref="A181:A185"/>
    <mergeCell ref="B181:B185"/>
    <mergeCell ref="C181:C185"/>
    <mergeCell ref="H181:H185"/>
    <mergeCell ref="I181:I185"/>
    <mergeCell ref="J181:J185"/>
    <mergeCell ref="K181:K185"/>
    <mergeCell ref="L181:L185"/>
    <mergeCell ref="M181:M185"/>
    <mergeCell ref="A239:M239"/>
    <mergeCell ref="A240:A249"/>
    <mergeCell ref="B240:B249"/>
    <mergeCell ref="C240:C249"/>
    <mergeCell ref="J240:J249"/>
    <mergeCell ref="K240:K249"/>
    <mergeCell ref="L240:L249"/>
    <mergeCell ref="M240:M249"/>
    <mergeCell ref="J256:L256"/>
    <mergeCell ref="M256:M257"/>
    <mergeCell ref="J175:L175"/>
    <mergeCell ref="M175:M176"/>
    <mergeCell ref="A196:M196"/>
    <mergeCell ref="A255:M255"/>
    <mergeCell ref="A258:A262"/>
    <mergeCell ref="B258:B262"/>
    <mergeCell ref="C258:C262"/>
    <mergeCell ref="E258:E259"/>
    <mergeCell ref="G258:G262"/>
    <mergeCell ref="H258:H262"/>
    <mergeCell ref="I258:I262"/>
    <mergeCell ref="J258:J262"/>
    <mergeCell ref="K258:K262"/>
    <mergeCell ref="L258:L262"/>
    <mergeCell ref="M258:M262"/>
    <mergeCell ref="A254:M254"/>
    <mergeCell ref="A256:A257"/>
    <mergeCell ref="B256:B257"/>
    <mergeCell ref="C256:C257"/>
    <mergeCell ref="D256:D257"/>
    <mergeCell ref="E256:E257"/>
    <mergeCell ref="F256:F257"/>
    <mergeCell ref="G256:G257"/>
    <mergeCell ref="H256:I256"/>
    <mergeCell ref="A274:M274"/>
    <mergeCell ref="A275:M275"/>
    <mergeCell ref="A276:A277"/>
    <mergeCell ref="B276:B277"/>
    <mergeCell ref="C276:C277"/>
    <mergeCell ref="D276:D277"/>
    <mergeCell ref="E276:E277"/>
    <mergeCell ref="F276:F277"/>
    <mergeCell ref="G276:G277"/>
    <mergeCell ref="H276:I276"/>
    <mergeCell ref="J276:L276"/>
    <mergeCell ref="M276:M277"/>
    <mergeCell ref="A263:M263"/>
    <mergeCell ref="A264:A269"/>
    <mergeCell ref="B264:B269"/>
    <mergeCell ref="C264:C269"/>
    <mergeCell ref="G264:G265"/>
    <mergeCell ref="H264:H269"/>
    <mergeCell ref="I264:I269"/>
    <mergeCell ref="J264:J269"/>
    <mergeCell ref="K264:K269"/>
    <mergeCell ref="L264:L269"/>
    <mergeCell ref="M264:M269"/>
    <mergeCell ref="A278:A282"/>
    <mergeCell ref="B278:B282"/>
    <mergeCell ref="C278:C282"/>
    <mergeCell ref="H278:H282"/>
    <mergeCell ref="I278:I282"/>
    <mergeCell ref="J278:J282"/>
    <mergeCell ref="K278:K282"/>
    <mergeCell ref="L278:L282"/>
    <mergeCell ref="M278:M282"/>
    <mergeCell ref="A283:M283"/>
    <mergeCell ref="A284:M284"/>
    <mergeCell ref="J285:J288"/>
    <mergeCell ref="K285:K288"/>
    <mergeCell ref="L285:L288"/>
    <mergeCell ref="M285:M288"/>
    <mergeCell ref="A293:A295"/>
    <mergeCell ref="B293:B295"/>
    <mergeCell ref="C293:C295"/>
    <mergeCell ref="H293:H295"/>
    <mergeCell ref="I293:I295"/>
    <mergeCell ref="J293:J295"/>
    <mergeCell ref="K293:K295"/>
    <mergeCell ref="L293:L295"/>
    <mergeCell ref="M293:M295"/>
    <mergeCell ref="M302:M303"/>
    <mergeCell ref="A304:A308"/>
    <mergeCell ref="B304:B308"/>
    <mergeCell ref="C304:C308"/>
    <mergeCell ref="J304:J306"/>
    <mergeCell ref="K304:K306"/>
    <mergeCell ref="L304:L306"/>
    <mergeCell ref="M304:M308"/>
    <mergeCell ref="A372:M372"/>
    <mergeCell ref="M364:M365"/>
    <mergeCell ref="G321:G322"/>
    <mergeCell ref="M321:M322"/>
    <mergeCell ref="A337:I337"/>
    <mergeCell ref="A338:M338"/>
    <mergeCell ref="A339:M339"/>
    <mergeCell ref="A340:A341"/>
    <mergeCell ref="G340:G341"/>
    <mergeCell ref="H340:I340"/>
    <mergeCell ref="J340:L340"/>
    <mergeCell ref="M340:M341"/>
    <mergeCell ref="B340:B341"/>
    <mergeCell ref="C340:C341"/>
    <mergeCell ref="D340:D341"/>
    <mergeCell ref="E340:E341"/>
    <mergeCell ref="A373:A379"/>
    <mergeCell ref="B373:B379"/>
    <mergeCell ref="C373:C379"/>
    <mergeCell ref="J373:J375"/>
    <mergeCell ref="K373:K375"/>
    <mergeCell ref="L373:L375"/>
    <mergeCell ref="M373:M379"/>
    <mergeCell ref="A318:I318"/>
    <mergeCell ref="A319:M319"/>
    <mergeCell ref="A342:A346"/>
    <mergeCell ref="B342:B346"/>
    <mergeCell ref="C342:C346"/>
    <mergeCell ref="A361:I361"/>
    <mergeCell ref="A362:M362"/>
    <mergeCell ref="A363:M363"/>
    <mergeCell ref="A364:A365"/>
    <mergeCell ref="B364:B365"/>
    <mergeCell ref="C364:C365"/>
    <mergeCell ref="D364:D365"/>
    <mergeCell ref="E364:E365"/>
    <mergeCell ref="F364:F365"/>
    <mergeCell ref="G364:G365"/>
    <mergeCell ref="H364:I364"/>
    <mergeCell ref="J364:L364"/>
    <mergeCell ref="A323:A327"/>
    <mergeCell ref="B323:B327"/>
    <mergeCell ref="C323:C327"/>
    <mergeCell ref="M323:M327"/>
    <mergeCell ref="A309:A313"/>
    <mergeCell ref="B309:B313"/>
    <mergeCell ref="C309:C313"/>
    <mergeCell ref="H309:H313"/>
    <mergeCell ref="I309:I313"/>
    <mergeCell ref="J309:J313"/>
    <mergeCell ref="K309:K313"/>
    <mergeCell ref="L309:L313"/>
    <mergeCell ref="M309:M313"/>
    <mergeCell ref="A320:M320"/>
    <mergeCell ref="A321:A322"/>
    <mergeCell ref="B321:B322"/>
    <mergeCell ref="C321:C322"/>
    <mergeCell ref="D321:D322"/>
    <mergeCell ref="E321:E322"/>
    <mergeCell ref="F321:F322"/>
    <mergeCell ref="H321:I321"/>
    <mergeCell ref="J321:L321"/>
    <mergeCell ref="A328:A332"/>
    <mergeCell ref="B328:B332"/>
    <mergeCell ref="C328:C332"/>
    <mergeCell ref="H328:H332"/>
    <mergeCell ref="I328:I332"/>
    <mergeCell ref="J328:J332"/>
    <mergeCell ref="K328:K332"/>
    <mergeCell ref="L328:L332"/>
    <mergeCell ref="M328:M332"/>
    <mergeCell ref="J351:J356"/>
    <mergeCell ref="K351:K356"/>
    <mergeCell ref="L351:L356"/>
    <mergeCell ref="M351:M356"/>
    <mergeCell ref="A347:A350"/>
    <mergeCell ref="B347:B350"/>
    <mergeCell ref="C347:C350"/>
    <mergeCell ref="H347:H350"/>
    <mergeCell ref="I347:I350"/>
    <mergeCell ref="J347:J350"/>
    <mergeCell ref="K347:K350"/>
    <mergeCell ref="L347:L350"/>
    <mergeCell ref="M347:M350"/>
    <mergeCell ref="A366:A371"/>
    <mergeCell ref="B366:B371"/>
    <mergeCell ref="C366:C371"/>
    <mergeCell ref="H366:H371"/>
    <mergeCell ref="I366:I371"/>
    <mergeCell ref="A351:A356"/>
    <mergeCell ref="B351:B356"/>
    <mergeCell ref="C351:C356"/>
    <mergeCell ref="H351:H356"/>
    <mergeCell ref="I351:I356"/>
    <mergeCell ref="A389:A395"/>
    <mergeCell ref="B389:B395"/>
    <mergeCell ref="C389:C395"/>
    <mergeCell ref="H389:H395"/>
    <mergeCell ref="I389:I395"/>
    <mergeCell ref="J389:J395"/>
    <mergeCell ref="K389:K395"/>
    <mergeCell ref="L389:L395"/>
    <mergeCell ref="M389:M395"/>
    <mergeCell ref="A411:A414"/>
    <mergeCell ref="B411:B414"/>
    <mergeCell ref="C411:C414"/>
    <mergeCell ref="H411:H414"/>
    <mergeCell ref="I411:I414"/>
    <mergeCell ref="J411:J414"/>
    <mergeCell ref="K411:K414"/>
    <mergeCell ref="L411:L414"/>
    <mergeCell ref="M411:M414"/>
    <mergeCell ref="M422:M423"/>
    <mergeCell ref="A433:M433"/>
    <mergeCell ref="A434:M434"/>
    <mergeCell ref="A424:M424"/>
    <mergeCell ref="A425:A429"/>
    <mergeCell ref="B425:B429"/>
    <mergeCell ref="C425:C429"/>
    <mergeCell ref="E425:E426"/>
    <mergeCell ref="G425:G429"/>
    <mergeCell ref="H425:H429"/>
    <mergeCell ref="I425:I429"/>
    <mergeCell ref="J425:J429"/>
    <mergeCell ref="K425:K429"/>
    <mergeCell ref="L425:L429"/>
    <mergeCell ref="M425:M429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A436:A437"/>
    <mergeCell ref="B436:B437"/>
    <mergeCell ref="C436:C437"/>
    <mergeCell ref="D436:D437"/>
    <mergeCell ref="E436:E437"/>
    <mergeCell ref="F436:F437"/>
    <mergeCell ref="G436:G437"/>
    <mergeCell ref="H436:I436"/>
    <mergeCell ref="J436:L436"/>
    <mergeCell ref="A446:M446"/>
    <mergeCell ref="A447:M447"/>
    <mergeCell ref="A448:A449"/>
    <mergeCell ref="B448:B449"/>
    <mergeCell ref="C448:C449"/>
    <mergeCell ref="D448:D449"/>
    <mergeCell ref="E448:E449"/>
    <mergeCell ref="F448:F449"/>
    <mergeCell ref="G448:G449"/>
    <mergeCell ref="H448:I448"/>
    <mergeCell ref="J448:L448"/>
    <mergeCell ref="M448:M449"/>
    <mergeCell ref="A450:A453"/>
    <mergeCell ref="B450:B453"/>
    <mergeCell ref="C450:C453"/>
    <mergeCell ref="G450:G453"/>
    <mergeCell ref="H450:H453"/>
    <mergeCell ref="I450:I453"/>
    <mergeCell ref="J450:J453"/>
    <mergeCell ref="L450:L453"/>
    <mergeCell ref="M450:M453"/>
    <mergeCell ref="A454:A459"/>
    <mergeCell ref="B454:B459"/>
    <mergeCell ref="C454:C459"/>
    <mergeCell ref="J454:J459"/>
    <mergeCell ref="K454:K459"/>
    <mergeCell ref="L454:L459"/>
    <mergeCell ref="M454:M459"/>
    <mergeCell ref="A464:M464"/>
    <mergeCell ref="A465:M465"/>
    <mergeCell ref="A466:M466"/>
    <mergeCell ref="A467:A468"/>
    <mergeCell ref="B467:B468"/>
    <mergeCell ref="C467:C468"/>
    <mergeCell ref="D467:D468"/>
    <mergeCell ref="E467:E468"/>
    <mergeCell ref="F467:F468"/>
    <mergeCell ref="G467:G468"/>
    <mergeCell ref="H467:I467"/>
    <mergeCell ref="J467:J468"/>
    <mergeCell ref="K467:K468"/>
    <mergeCell ref="L467:L468"/>
    <mergeCell ref="M467:M468"/>
    <mergeCell ref="A469:A475"/>
    <mergeCell ref="B469:B475"/>
    <mergeCell ref="C469:C475"/>
    <mergeCell ref="K469:K470"/>
    <mergeCell ref="L469:L475"/>
    <mergeCell ref="M469:M475"/>
    <mergeCell ref="K472:K475"/>
    <mergeCell ref="A476:A482"/>
    <mergeCell ref="B476:B482"/>
    <mergeCell ref="C476:C482"/>
    <mergeCell ref="G476:G482"/>
    <mergeCell ref="K476:K482"/>
    <mergeCell ref="L476:L482"/>
    <mergeCell ref="M476:M482"/>
    <mergeCell ref="A487:M487"/>
    <mergeCell ref="A488:M488"/>
    <mergeCell ref="A489:M489"/>
    <mergeCell ref="A490:A491"/>
    <mergeCell ref="B490:B491"/>
    <mergeCell ref="C490:C491"/>
    <mergeCell ref="D490:D491"/>
    <mergeCell ref="E490:E491"/>
    <mergeCell ref="F490:F491"/>
    <mergeCell ref="G490:G491"/>
    <mergeCell ref="H490:I490"/>
    <mergeCell ref="J490:J491"/>
    <mergeCell ref="K490:K491"/>
    <mergeCell ref="L490:L491"/>
    <mergeCell ref="M490:M491"/>
    <mergeCell ref="A492:A494"/>
    <mergeCell ref="B492:B494"/>
    <mergeCell ref="C492:C494"/>
    <mergeCell ref="J492:J494"/>
    <mergeCell ref="L492:L494"/>
    <mergeCell ref="M492:M494"/>
    <mergeCell ref="A495:M495"/>
    <mergeCell ref="A496:A502"/>
    <mergeCell ref="B496:B502"/>
    <mergeCell ref="C496:C502"/>
    <mergeCell ref="H496:H502"/>
    <mergeCell ref="I496:I502"/>
    <mergeCell ref="J496:J502"/>
    <mergeCell ref="K496:K502"/>
    <mergeCell ref="L496:L502"/>
    <mergeCell ref="M496:M502"/>
    <mergeCell ref="A510:A514"/>
    <mergeCell ref="B510:B514"/>
    <mergeCell ref="C510:C514"/>
    <mergeCell ref="J510:J514"/>
    <mergeCell ref="K510:K514"/>
    <mergeCell ref="L510:L514"/>
    <mergeCell ref="M510:M514"/>
    <mergeCell ref="A515:A523"/>
    <mergeCell ref="B515:B523"/>
    <mergeCell ref="C515:C523"/>
    <mergeCell ref="J515:J523"/>
    <mergeCell ref="K515:K523"/>
    <mergeCell ref="L515:L523"/>
    <mergeCell ref="M515:M523"/>
    <mergeCell ref="A505:M505"/>
    <mergeCell ref="A506:M506"/>
    <mergeCell ref="A508:A509"/>
    <mergeCell ref="B508:B509"/>
    <mergeCell ref="C508:C509"/>
    <mergeCell ref="D508:D509"/>
    <mergeCell ref="E508:E509"/>
    <mergeCell ref="F508:F509"/>
    <mergeCell ref="G508:G509"/>
    <mergeCell ref="H508:I508"/>
    <mergeCell ref="J508:J509"/>
    <mergeCell ref="K508:K509"/>
    <mergeCell ref="L508:L509"/>
    <mergeCell ref="M508:M509"/>
    <mergeCell ref="A507:M507"/>
    <mergeCell ref="A532:A536"/>
    <mergeCell ref="B532:B536"/>
    <mergeCell ref="C532:C536"/>
    <mergeCell ref="D532:J532"/>
    <mergeCell ref="M532:M536"/>
    <mergeCell ref="A537:M537"/>
    <mergeCell ref="A527:M527"/>
    <mergeCell ref="A528:M528"/>
    <mergeCell ref="A529:M529"/>
    <mergeCell ref="A530:A531"/>
    <mergeCell ref="B530:B531"/>
    <mergeCell ref="C530:C531"/>
    <mergeCell ref="D530:D531"/>
    <mergeCell ref="E530:E531"/>
    <mergeCell ref="F530:F531"/>
    <mergeCell ref="G530:G531"/>
    <mergeCell ref="H530:I530"/>
    <mergeCell ref="J530:J531"/>
    <mergeCell ref="K530:K531"/>
    <mergeCell ref="L530:L531"/>
    <mergeCell ref="M530:M531"/>
    <mergeCell ref="A546:M546"/>
    <mergeCell ref="M538:M545"/>
    <mergeCell ref="K541:K542"/>
    <mergeCell ref="L541:L542"/>
    <mergeCell ref="D543:D545"/>
    <mergeCell ref="E543:E544"/>
    <mergeCell ref="F543:F544"/>
    <mergeCell ref="G543:G544"/>
    <mergeCell ref="H543:H544"/>
    <mergeCell ref="I543:I544"/>
    <mergeCell ref="A538:A545"/>
    <mergeCell ref="B538:B545"/>
    <mergeCell ref="C538:C545"/>
    <mergeCell ref="D538:D540"/>
    <mergeCell ref="E538:E540"/>
    <mergeCell ref="F538:F540"/>
    <mergeCell ref="G538:G540"/>
    <mergeCell ref="H538:H540"/>
    <mergeCell ref="I538:I540"/>
    <mergeCell ref="A576:M576"/>
    <mergeCell ref="A577:M577"/>
    <mergeCell ref="A578:M578"/>
    <mergeCell ref="A579:A580"/>
    <mergeCell ref="B579:B580"/>
    <mergeCell ref="C579:C580"/>
    <mergeCell ref="D579:D580"/>
    <mergeCell ref="E579:E580"/>
    <mergeCell ref="A547:A551"/>
    <mergeCell ref="B547:B551"/>
    <mergeCell ref="C547:C551"/>
    <mergeCell ref="H547:H551"/>
    <mergeCell ref="I547:I551"/>
    <mergeCell ref="J547:J551"/>
    <mergeCell ref="K547:K551"/>
    <mergeCell ref="L547:L551"/>
    <mergeCell ref="M547:M551"/>
    <mergeCell ref="A556:M556"/>
    <mergeCell ref="A557:M557"/>
    <mergeCell ref="A558:M558"/>
    <mergeCell ref="A559:A560"/>
    <mergeCell ref="B559:B560"/>
    <mergeCell ref="C559:C560"/>
    <mergeCell ref="D559:D560"/>
    <mergeCell ref="E559:E560"/>
    <mergeCell ref="F559:F560"/>
    <mergeCell ref="G559:G560"/>
    <mergeCell ref="H559:I559"/>
    <mergeCell ref="J559:J560"/>
    <mergeCell ref="K559:K560"/>
    <mergeCell ref="L559:L560"/>
    <mergeCell ref="M559:M560"/>
    <mergeCell ref="A561:A564"/>
    <mergeCell ref="B561:B564"/>
    <mergeCell ref="C561:C564"/>
    <mergeCell ref="D561:D564"/>
    <mergeCell ref="H561:H564"/>
    <mergeCell ref="I561:I564"/>
    <mergeCell ref="M561:M564"/>
    <mergeCell ref="E563:E564"/>
    <mergeCell ref="F563:F564"/>
    <mergeCell ref="G563:G564"/>
    <mergeCell ref="A565:M565"/>
    <mergeCell ref="A566:M566"/>
    <mergeCell ref="B567:B571"/>
    <mergeCell ref="C567:C571"/>
    <mergeCell ref="H567:H571"/>
    <mergeCell ref="I567:I571"/>
    <mergeCell ref="L567:L568"/>
    <mergeCell ref="M567:M571"/>
    <mergeCell ref="J570:J571"/>
    <mergeCell ref="K570:K571"/>
    <mergeCell ref="L570:L571"/>
    <mergeCell ref="A567:A571"/>
    <mergeCell ref="A584:M584"/>
    <mergeCell ref="A585:M585"/>
    <mergeCell ref="A600:M600"/>
    <mergeCell ref="A601:M601"/>
    <mergeCell ref="F579:F580"/>
    <mergeCell ref="G579:G580"/>
    <mergeCell ref="H579:I579"/>
    <mergeCell ref="J579:L579"/>
    <mergeCell ref="M579:M580"/>
    <mergeCell ref="A581:A583"/>
    <mergeCell ref="B581:B583"/>
    <mergeCell ref="C581:C583"/>
    <mergeCell ref="H581:H583"/>
    <mergeCell ref="I581:I583"/>
    <mergeCell ref="J581:J583"/>
    <mergeCell ref="L581:L583"/>
    <mergeCell ref="M581:M583"/>
    <mergeCell ref="M586:M589"/>
    <mergeCell ref="A590:M590"/>
    <mergeCell ref="A591:A594"/>
    <mergeCell ref="B591:B594"/>
    <mergeCell ref="C591:C594"/>
    <mergeCell ref="H591:H594"/>
    <mergeCell ref="I591:I594"/>
    <mergeCell ref="J591:J594"/>
    <mergeCell ref="K591:K594"/>
    <mergeCell ref="L591:L594"/>
    <mergeCell ref="M591:M594"/>
    <mergeCell ref="A586:A589"/>
    <mergeCell ref="B586:B589"/>
    <mergeCell ref="C586:C589"/>
    <mergeCell ref="E586:E589"/>
    <mergeCell ref="H586:H589"/>
    <mergeCell ref="I586:I589"/>
    <mergeCell ref="J586:J589"/>
    <mergeCell ref="K586:K589"/>
    <mergeCell ref="L586:L589"/>
    <mergeCell ref="M602:M603"/>
    <mergeCell ref="A604:A606"/>
    <mergeCell ref="B604:B606"/>
    <mergeCell ref="C604:C606"/>
    <mergeCell ref="H604:H606"/>
    <mergeCell ref="I604:I606"/>
    <mergeCell ref="J604:J606"/>
    <mergeCell ref="K604:K606"/>
    <mergeCell ref="L604:L606"/>
    <mergeCell ref="M604:M606"/>
    <mergeCell ref="A602:A603"/>
    <mergeCell ref="B602:B603"/>
    <mergeCell ref="C602:C603"/>
    <mergeCell ref="D602:D603"/>
    <mergeCell ref="E602:E603"/>
    <mergeCell ref="F602:F603"/>
    <mergeCell ref="G602:G603"/>
    <mergeCell ref="H602:I602"/>
    <mergeCell ref="J602:L602"/>
    <mergeCell ref="M436:M437"/>
    <mergeCell ref="M420:M421"/>
    <mergeCell ref="M401:M402"/>
    <mergeCell ref="A200:A210"/>
    <mergeCell ref="B200:B210"/>
    <mergeCell ref="C200:C210"/>
    <mergeCell ref="G200:G210"/>
    <mergeCell ref="J200:J210"/>
    <mergeCell ref="K200:K210"/>
    <mergeCell ref="L200:L210"/>
    <mergeCell ref="M200:M210"/>
    <mergeCell ref="J366:J371"/>
    <mergeCell ref="K366:K371"/>
    <mergeCell ref="L366:L371"/>
    <mergeCell ref="M366:M371"/>
    <mergeCell ref="J342:J346"/>
    <mergeCell ref="I342:I346"/>
    <mergeCell ref="H342:H346"/>
    <mergeCell ref="K342:K346"/>
    <mergeCell ref="L342:L346"/>
    <mergeCell ref="M342:M346"/>
    <mergeCell ref="G420:G421"/>
    <mergeCell ref="H420:I420"/>
    <mergeCell ref="J420:L420"/>
    <mergeCell ref="J143:J147"/>
    <mergeCell ref="K143:K147"/>
    <mergeCell ref="L143:L147"/>
    <mergeCell ref="A134:M134"/>
    <mergeCell ref="A135:M135"/>
    <mergeCell ref="A136:M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J137:L137"/>
    <mergeCell ref="M137:M138"/>
    <mergeCell ref="A139:A142"/>
    <mergeCell ref="B139:B142"/>
    <mergeCell ref="C139:C142"/>
  </mergeCells>
  <printOptions horizontalCentered="1"/>
  <pageMargins left="0.35433070866141736" right="0.35433070866141736" top="0.94488188976377963" bottom="0.31496062992125984" header="0.31496062992125984" footer="0.47244094488188981"/>
  <pageSetup paperSize="5" scale="56" orientation="landscape" r:id="rId1"/>
  <headerFooter>
    <oddHeader>&amp;C&amp;G</oddHeader>
    <oddFooter>&amp;C&amp;P</oddFooter>
  </headerFooter>
  <rowBreaks count="27" manualBreakCount="27">
    <brk id="39" max="12" man="1"/>
    <brk id="69" max="16383" man="1"/>
    <brk id="87" max="16383" man="1"/>
    <brk id="106" max="16383" man="1"/>
    <brk id="132" max="12" man="1"/>
    <brk id="157" max="12" man="1"/>
    <brk id="170" max="12" man="1"/>
    <brk id="192" max="12" man="1"/>
    <brk id="211" max="12" man="1"/>
    <brk id="226" max="16383" man="1"/>
    <brk id="251" max="16383" man="1"/>
    <brk id="271" max="16383" man="1"/>
    <brk id="296" max="12" man="1"/>
    <brk id="315" max="12" man="1"/>
    <brk id="334" max="16383" man="1"/>
    <brk id="358" max="12" man="1"/>
    <brk id="381" max="12" man="1"/>
    <brk id="396" max="12" man="1"/>
    <brk id="415" max="12" man="1"/>
    <brk id="431" max="12" man="1"/>
    <brk id="461" max="12" man="1"/>
    <brk id="484" max="12" man="1"/>
    <brk id="503" max="12" man="1"/>
    <brk id="525" max="12" man="1"/>
    <brk id="553" max="12" man="1"/>
    <brk id="573" max="12" man="1"/>
    <brk id="596" max="1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POA CDC 2022</vt:lpstr>
      <vt:lpstr>'POA CDC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Angers Sanchez</dc:creator>
  <cp:lastModifiedBy>Carlos Coronado</cp:lastModifiedBy>
  <cp:lastPrinted>2022-03-08T16:22:31Z</cp:lastPrinted>
  <dcterms:created xsi:type="dcterms:W3CDTF">2019-04-25T17:12:12Z</dcterms:created>
  <dcterms:modified xsi:type="dcterms:W3CDTF">2022-03-16T19:22:51Z</dcterms:modified>
</cp:coreProperties>
</file>