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325" windowHeight="9735" activeTab="0"/>
  </bookViews>
  <sheets>
    <sheet name="Libro de cheques Anticipo F 17" sheetId="1" r:id="rId1"/>
    <sheet name="Libro de cheques 2017" sheetId="2" r:id="rId2"/>
    <sheet name="Libro de cheques Anticipo F 218" sheetId="3" state="hidden" r:id="rId3"/>
  </sheets>
  <definedNames/>
  <calcPr fullCalcOnLoad="1"/>
</workbook>
</file>

<file path=xl/sharedStrings.xml><?xml version="1.0" encoding="utf-8"?>
<sst xmlns="http://schemas.openxmlformats.org/spreadsheetml/2006/main" count="183" uniqueCount="53">
  <si>
    <t>FECHA</t>
  </si>
  <si>
    <t>BENEFICIARIO</t>
  </si>
  <si>
    <t>DEBITO</t>
  </si>
  <si>
    <t>CREDITO</t>
  </si>
  <si>
    <t>BALANCE</t>
  </si>
  <si>
    <t>NO</t>
  </si>
  <si>
    <t>LIBRO DE CHEQUES</t>
  </si>
  <si>
    <t>BANCO DE RESERVAS</t>
  </si>
  <si>
    <t xml:space="preserve">COMISION REGULADORA DE PRACTICAS DESLEALES EN EL COMERCIO </t>
  </si>
  <si>
    <t>Y SOBRE MEDIDAS DE SALVAGUARDIAS</t>
  </si>
  <si>
    <t>COMISIONES Y CARGOS BANCARIOS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</si>
  <si>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</si>
  <si>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</si>
  <si>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</si>
  <si>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</si>
  <si>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</si>
  <si>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</si>
  <si>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</si>
  <si>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</si>
  <si>
    <t>0005</t>
  </si>
  <si>
    <t xml:space="preserve">JOSE ALMONTE  (CAJERO) </t>
  </si>
  <si>
    <t>0006</t>
  </si>
  <si>
    <t>10101010 NOTA DE CREDITO  ACH PROPIA</t>
  </si>
  <si>
    <t>0007</t>
  </si>
  <si>
    <t>0008</t>
  </si>
  <si>
    <t>JOSE ALMONTE</t>
  </si>
  <si>
    <t>0009</t>
  </si>
  <si>
    <t xml:space="preserve">NULO </t>
  </si>
  <si>
    <t xml:space="preserve">Jose Almonte </t>
  </si>
  <si>
    <t xml:space="preserve"> Deposito</t>
  </si>
  <si>
    <t>Comisiones y gastos bancaios</t>
  </si>
  <si>
    <t>Nota de Credito Ach propia</t>
  </si>
  <si>
    <t>AÑO 2017</t>
  </si>
  <si>
    <t>Nota de Credito propia</t>
  </si>
  <si>
    <t xml:space="preserve">Juan Ramirez </t>
  </si>
  <si>
    <t>Comision y gastos bancarios</t>
  </si>
  <si>
    <t>Juan Ramirez</t>
  </si>
  <si>
    <t>Comisiones  y cargos bancarios</t>
  </si>
  <si>
    <t>Jose Antonio Almonte</t>
  </si>
  <si>
    <t>Nulo</t>
  </si>
  <si>
    <t>NULO</t>
  </si>
  <si>
    <t>Argen Santana</t>
  </si>
  <si>
    <t>Comisiones y cargos bancarios</t>
  </si>
  <si>
    <t>Jose  Almonte  Pirelli</t>
  </si>
  <si>
    <t>N/C  Reversion por servicios, generado en el sist.</t>
  </si>
  <si>
    <t>Jose Almonte</t>
  </si>
  <si>
    <t>Notas de credito</t>
  </si>
  <si>
    <t>Transferencia fondo reponible</t>
  </si>
  <si>
    <t>Comisiones y  gastos bancarios</t>
  </si>
  <si>
    <t>José  Almonte  Mirelli</t>
  </si>
  <si>
    <t>Comisiones y gastos bancarios</t>
  </si>
  <si>
    <t xml:space="preserve"> CUENTA NO. 240-013685-2 DE GASTOS CORRIENTES</t>
  </si>
  <si>
    <t>N/D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</si>
</sst>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&quot;€&quot;_-;\-* #,##0.0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0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3" fontId="0" fillId="33" borderId="0" xfId="48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43" fontId="0" fillId="0" borderId="12" xfId="48" applyFont="1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0" applyBorder="1" applyAlignment="1" quotePrefix="1">
      <alignment/>
    </xf>
    <xf numFmtId="14" fontId="0" fillId="0" borderId="14" xfId="0" applyNumberForma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3" fontId="0" fillId="0" borderId="11" xfId="48" applyFont="1" applyBorder="1" applyAlignment="1">
      <alignment/>
    </xf>
    <xf numFmtId="43" fontId="20" fillId="33" borderId="15" xfId="0" applyNumberFormat="1" applyFont="1" applyFill="1" applyBorder="1" applyAlignment="1">
      <alignment/>
    </xf>
    <xf numFmtId="43" fontId="21" fillId="33" borderId="1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3" fontId="0" fillId="33" borderId="11" xfId="48" applyFont="1" applyFill="1" applyBorder="1" applyAlignment="1">
      <alignment/>
    </xf>
    <xf numFmtId="43" fontId="20" fillId="33" borderId="16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43" fontId="0" fillId="0" borderId="11" xfId="48" applyFont="1" applyBorder="1" applyAlignment="1">
      <alignment/>
    </xf>
    <xf numFmtId="43" fontId="0" fillId="0" borderId="11" xfId="48" applyFont="1" applyFill="1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43" fontId="0" fillId="0" borderId="17" xfId="48" applyFont="1" applyBorder="1" applyAlignment="1">
      <alignment/>
    </xf>
    <xf numFmtId="43" fontId="20" fillId="33" borderId="17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43" fontId="20" fillId="33" borderId="11" xfId="0" applyNumberFormat="1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48" applyFont="1" applyBorder="1" applyAlignment="1">
      <alignment/>
    </xf>
    <xf numFmtId="43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G82" sqref="G82"/>
    </sheetView>
  </sheetViews>
  <sheetFormatPr defaultColWidth="9.140625" defaultRowHeight="15"/>
  <cols>
    <col min="1" max="1" width="10.8515625" style="0" customWidth="1"/>
    <col min="2" max="2" width="5.28125" style="0" customWidth="1"/>
    <col min="3" max="3" width="28.7109375" style="0" customWidth="1"/>
    <col min="4" max="4" width="10.421875" style="0" customWidth="1"/>
    <col min="5" max="5" width="10.710937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32" t="s">
        <v>8</v>
      </c>
      <c r="B1" s="32"/>
      <c r="C1" s="32"/>
      <c r="D1" s="32"/>
      <c r="E1" s="32"/>
      <c r="F1" s="32"/>
    </row>
    <row r="2" spans="1:6" ht="15">
      <c r="A2" s="32" t="s">
        <v>9</v>
      </c>
      <c r="B2" s="32"/>
      <c r="C2" s="32"/>
      <c r="D2" s="32"/>
      <c r="E2" s="32"/>
      <c r="F2" s="32"/>
    </row>
    <row r="3" spans="1:5" ht="15">
      <c r="A3" s="2"/>
      <c r="B3" s="2"/>
      <c r="C3" s="2"/>
      <c r="D3" s="2"/>
      <c r="E3" s="2"/>
    </row>
    <row r="4" spans="1:6" ht="15">
      <c r="A4" s="33" t="s">
        <v>6</v>
      </c>
      <c r="B4" s="33"/>
      <c r="C4" s="33"/>
      <c r="D4" s="33"/>
      <c r="E4" s="33"/>
      <c r="F4" s="33"/>
    </row>
    <row r="5" spans="1:6" ht="15">
      <c r="A5" s="33" t="s">
        <v>32</v>
      </c>
      <c r="B5" s="33"/>
      <c r="C5" s="33"/>
      <c r="D5" s="33"/>
      <c r="E5" s="33"/>
      <c r="F5" s="33"/>
    </row>
    <row r="6" spans="1:6" ht="15">
      <c r="A6" s="33" t="s">
        <v>11</v>
      </c>
      <c r="B6" s="33"/>
      <c r="C6" s="33"/>
      <c r="D6" s="33"/>
      <c r="E6" s="33"/>
      <c r="F6" s="33"/>
    </row>
    <row r="7" spans="1:6" ht="15">
      <c r="A7" s="33" t="s">
        <v>7</v>
      </c>
      <c r="B7" s="33"/>
      <c r="C7" s="33"/>
      <c r="D7" s="33"/>
      <c r="E7" s="33"/>
      <c r="F7" s="33"/>
    </row>
    <row r="8" spans="1:5" ht="15">
      <c r="A8" s="12"/>
      <c r="B8" s="12"/>
      <c r="C8" s="12"/>
      <c r="D8" s="12"/>
      <c r="E8" s="12"/>
    </row>
    <row r="9" spans="1:6" ht="16.5" customHeight="1">
      <c r="A9" s="31" t="s">
        <v>0</v>
      </c>
      <c r="B9" s="31" t="s">
        <v>5</v>
      </c>
      <c r="C9" s="31" t="s">
        <v>1</v>
      </c>
      <c r="D9" s="31" t="s">
        <v>2</v>
      </c>
      <c r="E9" s="31" t="s">
        <v>3</v>
      </c>
      <c r="F9" s="31" t="s">
        <v>4</v>
      </c>
    </row>
    <row r="10" spans="1:8" ht="15" customHeight="1" hidden="1">
      <c r="A10" s="9">
        <v>42521</v>
      </c>
      <c r="B10" s="8"/>
      <c r="C10" s="8" t="s">
        <v>12</v>
      </c>
      <c r="D10" s="15">
        <v>41771.26</v>
      </c>
      <c r="E10" s="15"/>
      <c r="F10" s="16">
        <f>+D10</f>
        <v>41771.26</v>
      </c>
      <c r="H10" s="4"/>
    </row>
    <row r="11" spans="1:8" ht="15" hidden="1">
      <c r="A11" s="9">
        <v>42521</v>
      </c>
      <c r="B11" s="8"/>
      <c r="C11" s="5" t="s">
        <v>10</v>
      </c>
      <c r="D11" s="15"/>
      <c r="E11" s="15">
        <f>175+150+175+150+175+150</f>
        <v>975</v>
      </c>
      <c r="F11" s="16">
        <f>+F10+D11-E11</f>
        <v>40796.26</v>
      </c>
      <c r="H11" s="4"/>
    </row>
    <row r="12" spans="1:6" ht="15" hidden="1">
      <c r="A12" s="9">
        <v>41806</v>
      </c>
      <c r="B12" s="8"/>
      <c r="C12" s="8" t="s">
        <v>13</v>
      </c>
      <c r="D12" s="8"/>
      <c r="E12" s="15">
        <f>175+15</f>
        <v>190</v>
      </c>
      <c r="F12" s="16">
        <f aca="true" t="shared" si="0" ref="F12:F46">+F11+D12-E12</f>
        <v>40606.26</v>
      </c>
    </row>
    <row r="13" spans="1:8" ht="15" hidden="1">
      <c r="A13" s="9">
        <v>42537</v>
      </c>
      <c r="B13" s="10" t="s">
        <v>15</v>
      </c>
      <c r="C13" s="8" t="s">
        <v>14</v>
      </c>
      <c r="D13" s="8"/>
      <c r="E13" s="15">
        <v>10000</v>
      </c>
      <c r="F13" s="16">
        <f t="shared" si="0"/>
        <v>30606.260000000002</v>
      </c>
      <c r="H13" s="1"/>
    </row>
    <row r="14" spans="1:6" ht="15" hidden="1">
      <c r="A14" s="9">
        <v>42563</v>
      </c>
      <c r="B14" s="10" t="s">
        <v>16</v>
      </c>
      <c r="C14" s="8" t="str">
        <f>+C13</f>
        <v>JOSE ALMONTE (CAJERO)</v>
      </c>
      <c r="D14" s="8"/>
      <c r="E14" s="15">
        <v>6546</v>
      </c>
      <c r="F14" s="16">
        <f t="shared" si="0"/>
        <v>24060.260000000002</v>
      </c>
    </row>
    <row r="15" spans="1:6" ht="15" hidden="1">
      <c r="A15" s="9">
        <v>42576</v>
      </c>
      <c r="B15" s="10" t="s">
        <v>17</v>
      </c>
      <c r="C15" s="8" t="str">
        <f>+C14</f>
        <v>JOSE ALMONTE (CAJERO)</v>
      </c>
      <c r="D15" s="8"/>
      <c r="E15" s="15">
        <v>6771.2</v>
      </c>
      <c r="F15" s="16">
        <f t="shared" si="0"/>
        <v>17289.06</v>
      </c>
    </row>
    <row r="16" spans="1:6" ht="15" hidden="1">
      <c r="A16" s="9">
        <v>42580</v>
      </c>
      <c r="B16" s="8"/>
      <c r="C16" s="8" t="s">
        <v>13</v>
      </c>
      <c r="D16" s="8"/>
      <c r="E16" s="15">
        <f>175+10.16+9.82</f>
        <v>194.98</v>
      </c>
      <c r="F16" s="16">
        <f t="shared" si="0"/>
        <v>17094.08</v>
      </c>
    </row>
    <row r="17" spans="1:6" ht="15" hidden="1">
      <c r="A17" s="9">
        <v>42605</v>
      </c>
      <c r="B17" s="10" t="s">
        <v>18</v>
      </c>
      <c r="C17" s="8" t="s">
        <v>14</v>
      </c>
      <c r="D17" s="8"/>
      <c r="E17" s="15">
        <v>6596</v>
      </c>
      <c r="F17" s="16">
        <f t="shared" si="0"/>
        <v>10498.080000000002</v>
      </c>
    </row>
    <row r="18" spans="1:6" ht="15" hidden="1">
      <c r="A18" s="9">
        <v>42613</v>
      </c>
      <c r="B18" s="8"/>
      <c r="C18" s="8" t="s">
        <v>10</v>
      </c>
      <c r="D18" s="8"/>
      <c r="E18" s="15">
        <f>175+9.89</f>
        <v>184.89</v>
      </c>
      <c r="F18" s="16">
        <f t="shared" si="0"/>
        <v>10313.190000000002</v>
      </c>
    </row>
    <row r="19" spans="1:6" ht="15" hidden="1">
      <c r="A19" s="9">
        <v>42621</v>
      </c>
      <c r="B19" s="10" t="s">
        <v>19</v>
      </c>
      <c r="C19" s="8" t="s">
        <v>20</v>
      </c>
      <c r="D19" s="8"/>
      <c r="E19" s="15">
        <v>6390</v>
      </c>
      <c r="F19" s="16">
        <f t="shared" si="0"/>
        <v>3923.1900000000023</v>
      </c>
    </row>
    <row r="20" spans="1:6" ht="15" hidden="1">
      <c r="A20" s="9">
        <v>42635</v>
      </c>
      <c r="B20" s="10"/>
      <c r="C20" s="8" t="s">
        <v>22</v>
      </c>
      <c r="D20" s="8">
        <v>21458.07</v>
      </c>
      <c r="E20" s="15"/>
      <c r="F20" s="16">
        <f t="shared" si="0"/>
        <v>25381.260000000002</v>
      </c>
    </row>
    <row r="21" spans="1:6" ht="15" hidden="1">
      <c r="A21" s="9">
        <v>42642</v>
      </c>
      <c r="B21" s="10" t="s">
        <v>21</v>
      </c>
      <c r="C21" s="8" t="str">
        <f>+C19</f>
        <v>JOSE ALMONTE  (CAJERO) </v>
      </c>
      <c r="D21" s="8"/>
      <c r="E21" s="15">
        <v>6295.76</v>
      </c>
      <c r="F21" s="16">
        <f t="shared" si="0"/>
        <v>19085.5</v>
      </c>
    </row>
    <row r="22" spans="1:6" ht="19.5" customHeight="1" hidden="1">
      <c r="A22" s="9">
        <v>42643</v>
      </c>
      <c r="B22" s="8"/>
      <c r="C22" s="8" t="s">
        <v>10</v>
      </c>
      <c r="D22" s="8"/>
      <c r="E22" s="15">
        <f>175+9.44+9.59</f>
        <v>194.03</v>
      </c>
      <c r="F22" s="16">
        <f t="shared" si="0"/>
        <v>18891.47</v>
      </c>
    </row>
    <row r="23" spans="1:6" ht="15" hidden="1">
      <c r="A23" s="9">
        <v>37191</v>
      </c>
      <c r="B23" s="10" t="s">
        <v>23</v>
      </c>
      <c r="C23" s="8" t="s">
        <v>14</v>
      </c>
      <c r="D23" s="8"/>
      <c r="E23" s="15">
        <v>6799</v>
      </c>
      <c r="F23" s="16">
        <f t="shared" si="0"/>
        <v>12092.470000000001</v>
      </c>
    </row>
    <row r="24" spans="1:6" ht="15" hidden="1">
      <c r="A24" s="9">
        <v>42674</v>
      </c>
      <c r="B24" s="8"/>
      <c r="C24" s="8" t="s">
        <v>10</v>
      </c>
      <c r="D24" s="8"/>
      <c r="E24" s="8">
        <f>175+10.2</f>
        <v>185.2</v>
      </c>
      <c r="F24" s="16">
        <f t="shared" si="0"/>
        <v>11907.27</v>
      </c>
    </row>
    <row r="25" spans="1:6" ht="15" hidden="1">
      <c r="A25" s="9">
        <v>42690</v>
      </c>
      <c r="B25" s="10" t="s">
        <v>24</v>
      </c>
      <c r="C25" s="8" t="s">
        <v>25</v>
      </c>
      <c r="D25" s="8"/>
      <c r="E25" s="15">
        <v>6185</v>
      </c>
      <c r="F25" s="16">
        <f t="shared" si="0"/>
        <v>5722.27</v>
      </c>
    </row>
    <row r="26" spans="1:6" ht="15" hidden="1">
      <c r="A26" s="9">
        <v>42704</v>
      </c>
      <c r="B26" s="8"/>
      <c r="C26" s="8" t="s">
        <v>10</v>
      </c>
      <c r="D26" s="8"/>
      <c r="E26" s="15">
        <f>175+9.28</f>
        <v>184.28</v>
      </c>
      <c r="F26" s="16">
        <f t="shared" si="0"/>
        <v>5537.990000000001</v>
      </c>
    </row>
    <row r="27" spans="1:6" ht="15" hidden="1">
      <c r="A27" s="9">
        <v>42714</v>
      </c>
      <c r="B27" s="10" t="s">
        <v>26</v>
      </c>
      <c r="C27" s="8" t="s">
        <v>27</v>
      </c>
      <c r="D27" s="8"/>
      <c r="E27" s="8"/>
      <c r="F27" s="16">
        <f t="shared" si="0"/>
        <v>5537.990000000001</v>
      </c>
    </row>
    <row r="28" spans="1:6" ht="15" hidden="1">
      <c r="A28" s="9">
        <v>42705</v>
      </c>
      <c r="B28" s="8">
        <v>10</v>
      </c>
      <c r="C28" s="8" t="s">
        <v>28</v>
      </c>
      <c r="D28" s="15"/>
      <c r="E28" s="8">
        <v>6150</v>
      </c>
      <c r="F28" s="16">
        <f t="shared" si="0"/>
        <v>-612.0099999999993</v>
      </c>
    </row>
    <row r="29" spans="1:6" ht="15" hidden="1">
      <c r="A29" s="9">
        <v>42706</v>
      </c>
      <c r="B29" s="8"/>
      <c r="C29" s="8" t="s">
        <v>31</v>
      </c>
      <c r="D29" s="15">
        <v>19863.99</v>
      </c>
      <c r="E29" s="8"/>
      <c r="F29" s="16">
        <f t="shared" si="0"/>
        <v>19251.980000000003</v>
      </c>
    </row>
    <row r="30" spans="1:6" ht="15" hidden="1">
      <c r="A30" s="9">
        <v>42723</v>
      </c>
      <c r="B30" s="8">
        <v>11</v>
      </c>
      <c r="C30" s="8" t="str">
        <f>+C28</f>
        <v>Jose Almonte </v>
      </c>
      <c r="D30" s="15"/>
      <c r="E30" s="8">
        <v>6474</v>
      </c>
      <c r="F30" s="16">
        <f t="shared" si="0"/>
        <v>12777.980000000003</v>
      </c>
    </row>
    <row r="31" spans="1:6" ht="15" hidden="1">
      <c r="A31" s="9">
        <v>42734</v>
      </c>
      <c r="B31" s="8"/>
      <c r="C31" s="8" t="s">
        <v>29</v>
      </c>
      <c r="D31" s="15">
        <v>2497</v>
      </c>
      <c r="E31" s="15"/>
      <c r="F31" s="16">
        <f t="shared" si="0"/>
        <v>15274.980000000003</v>
      </c>
    </row>
    <row r="32" spans="1:6" ht="15" hidden="1">
      <c r="A32" s="9">
        <v>42734</v>
      </c>
      <c r="B32" s="8"/>
      <c r="C32" s="8" t="s">
        <v>30</v>
      </c>
      <c r="D32" s="8"/>
      <c r="E32" s="8">
        <v>193.94</v>
      </c>
      <c r="F32" s="16">
        <f t="shared" si="0"/>
        <v>15081.040000000003</v>
      </c>
    </row>
    <row r="33" spans="1:6" ht="15" hidden="1">
      <c r="A33" s="9">
        <v>42766</v>
      </c>
      <c r="B33" s="8"/>
      <c r="C33" s="8" t="s">
        <v>30</v>
      </c>
      <c r="D33" s="8"/>
      <c r="E33" s="15">
        <v>175</v>
      </c>
      <c r="F33" s="16">
        <f>+F32+D33-E33</f>
        <v>14906.040000000003</v>
      </c>
    </row>
    <row r="34" spans="1:6" ht="15" hidden="1">
      <c r="A34" s="9">
        <v>42794</v>
      </c>
      <c r="B34" s="8"/>
      <c r="C34" s="8" t="s">
        <v>30</v>
      </c>
      <c r="D34" s="8"/>
      <c r="E34" s="15">
        <v>175</v>
      </c>
      <c r="F34" s="16">
        <f t="shared" si="0"/>
        <v>14731.040000000003</v>
      </c>
    </row>
    <row r="35" spans="1:9" ht="15" hidden="1">
      <c r="A35" s="9">
        <v>42769</v>
      </c>
      <c r="B35" s="8">
        <v>12</v>
      </c>
      <c r="C35" s="8" t="s">
        <v>27</v>
      </c>
      <c r="D35" s="15"/>
      <c r="E35" s="15">
        <v>0</v>
      </c>
      <c r="F35" s="16">
        <f t="shared" si="0"/>
        <v>14731.040000000003</v>
      </c>
      <c r="I35" s="13"/>
    </row>
    <row r="36" spans="1:6" ht="15" hidden="1">
      <c r="A36" s="9">
        <f>+A35</f>
        <v>42769</v>
      </c>
      <c r="B36" s="8">
        <v>13</v>
      </c>
      <c r="C36" s="8" t="s">
        <v>27</v>
      </c>
      <c r="D36" s="15"/>
      <c r="E36" s="15">
        <v>0</v>
      </c>
      <c r="F36" s="16">
        <f t="shared" si="0"/>
        <v>14731.040000000003</v>
      </c>
    </row>
    <row r="37" spans="1:6" ht="15" hidden="1">
      <c r="A37" s="9">
        <v>42811</v>
      </c>
      <c r="B37" s="8">
        <v>10101010</v>
      </c>
      <c r="C37" s="8" t="s">
        <v>33</v>
      </c>
      <c r="D37" s="15">
        <v>15025.96</v>
      </c>
      <c r="E37" s="15"/>
      <c r="F37" s="16">
        <f t="shared" si="0"/>
        <v>29757</v>
      </c>
    </row>
    <row r="38" spans="1:6" ht="15" hidden="1">
      <c r="A38" s="9">
        <v>42814</v>
      </c>
      <c r="B38" s="8">
        <v>14</v>
      </c>
      <c r="C38" s="8" t="s">
        <v>34</v>
      </c>
      <c r="D38" s="15"/>
      <c r="E38" s="15">
        <v>3000</v>
      </c>
      <c r="F38" s="16">
        <f t="shared" si="0"/>
        <v>26757</v>
      </c>
    </row>
    <row r="39" spans="1:6" ht="15" hidden="1">
      <c r="A39" s="9">
        <v>42825</v>
      </c>
      <c r="B39" s="8"/>
      <c r="C39" s="8" t="s">
        <v>35</v>
      </c>
      <c r="D39" s="15"/>
      <c r="E39" s="15">
        <f>175+4.5</f>
        <v>179.5</v>
      </c>
      <c r="F39" s="16">
        <f t="shared" si="0"/>
        <v>26577.5</v>
      </c>
    </row>
    <row r="40" spans="1:6" ht="15" hidden="1">
      <c r="A40" s="9">
        <v>42831</v>
      </c>
      <c r="B40" s="8">
        <v>15</v>
      </c>
      <c r="C40" s="8" t="s">
        <v>36</v>
      </c>
      <c r="D40" s="15"/>
      <c r="E40" s="15">
        <v>1933</v>
      </c>
      <c r="F40" s="16">
        <f t="shared" si="0"/>
        <v>24644.5</v>
      </c>
    </row>
    <row r="41" spans="1:6" ht="15" hidden="1">
      <c r="A41" s="9">
        <v>42849</v>
      </c>
      <c r="B41" s="8">
        <v>16</v>
      </c>
      <c r="C41" s="8" t="str">
        <f>+C40</f>
        <v>Juan Ramirez</v>
      </c>
      <c r="D41" s="15"/>
      <c r="E41" s="15">
        <v>1719.85</v>
      </c>
      <c r="F41" s="16">
        <f t="shared" si="0"/>
        <v>22924.65</v>
      </c>
    </row>
    <row r="42" spans="1:6" ht="15" hidden="1">
      <c r="A42" s="9">
        <v>42853</v>
      </c>
      <c r="B42" s="8"/>
      <c r="C42" s="8" t="s">
        <v>37</v>
      </c>
      <c r="D42" s="15"/>
      <c r="E42" s="15">
        <f>2.9+2.58+175</f>
        <v>180.48</v>
      </c>
      <c r="F42" s="17">
        <f t="shared" si="0"/>
        <v>22744.170000000002</v>
      </c>
    </row>
    <row r="43" spans="1:6" ht="15" hidden="1">
      <c r="A43" s="9">
        <v>42857</v>
      </c>
      <c r="B43" s="18">
        <v>17</v>
      </c>
      <c r="C43" s="18" t="s">
        <v>38</v>
      </c>
      <c r="D43" s="8"/>
      <c r="E43" s="19">
        <v>1768.2</v>
      </c>
      <c r="F43" s="17">
        <f t="shared" si="0"/>
        <v>20975.97</v>
      </c>
    </row>
    <row r="44" spans="1:6" ht="15" hidden="1">
      <c r="A44" s="9">
        <v>42871</v>
      </c>
      <c r="B44" s="18">
        <v>18</v>
      </c>
      <c r="C44" s="18" t="s">
        <v>39</v>
      </c>
      <c r="D44" s="8"/>
      <c r="E44" s="19">
        <v>0</v>
      </c>
      <c r="F44" s="17">
        <f t="shared" si="0"/>
        <v>20975.97</v>
      </c>
    </row>
    <row r="45" spans="1:6" ht="15" hidden="1">
      <c r="A45" s="9">
        <v>42871</v>
      </c>
      <c r="B45" s="18">
        <v>19</v>
      </c>
      <c r="C45" s="18" t="s">
        <v>38</v>
      </c>
      <c r="D45" s="8"/>
      <c r="E45" s="19">
        <v>1810</v>
      </c>
      <c r="F45" s="17">
        <f t="shared" si="0"/>
        <v>19165.97</v>
      </c>
    </row>
    <row r="46" spans="1:6" ht="15" hidden="1">
      <c r="A46" s="9">
        <v>42879</v>
      </c>
      <c r="B46" s="18">
        <v>20</v>
      </c>
      <c r="C46" s="18" t="s">
        <v>38</v>
      </c>
      <c r="D46" s="8"/>
      <c r="E46" s="19">
        <v>1889.99</v>
      </c>
      <c r="F46" s="17">
        <f t="shared" si="0"/>
        <v>17275.98</v>
      </c>
    </row>
    <row r="47" spans="1:6" ht="15" hidden="1">
      <c r="A47" s="9">
        <v>42886</v>
      </c>
      <c r="B47" s="8"/>
      <c r="C47" s="18" t="s">
        <v>35</v>
      </c>
      <c r="D47" s="8"/>
      <c r="E47" s="15">
        <f>175+2.83+2.72+2.65</f>
        <v>183.20000000000002</v>
      </c>
      <c r="F47" s="16">
        <f aca="true" t="shared" si="1" ref="F47:F79">+F46+D47-E47</f>
        <v>17092.78</v>
      </c>
    </row>
    <row r="48" spans="1:6" ht="15" hidden="1">
      <c r="A48" s="9">
        <v>42894</v>
      </c>
      <c r="B48" s="18">
        <v>21</v>
      </c>
      <c r="C48" s="18" t="s">
        <v>38</v>
      </c>
      <c r="D48" s="8"/>
      <c r="E48" s="15">
        <v>1848.27</v>
      </c>
      <c r="F48" s="16">
        <f t="shared" si="1"/>
        <v>15244.509999999998</v>
      </c>
    </row>
    <row r="49" spans="1:6" ht="15" hidden="1">
      <c r="A49" s="9">
        <v>42907</v>
      </c>
      <c r="B49" s="18">
        <v>22</v>
      </c>
      <c r="C49" s="18" t="s">
        <v>40</v>
      </c>
      <c r="D49" s="8"/>
      <c r="E49" s="15"/>
      <c r="F49" s="16">
        <f t="shared" si="1"/>
        <v>15244.509999999998</v>
      </c>
    </row>
    <row r="50" spans="1:6" ht="15" hidden="1">
      <c r="A50" s="9">
        <v>42907</v>
      </c>
      <c r="B50" s="18">
        <v>23</v>
      </c>
      <c r="C50" s="18" t="s">
        <v>41</v>
      </c>
      <c r="D50" s="8"/>
      <c r="E50" s="15">
        <v>1744.79</v>
      </c>
      <c r="F50" s="16">
        <f t="shared" si="1"/>
        <v>13499.719999999998</v>
      </c>
    </row>
    <row r="51" spans="1:6" ht="15" hidden="1">
      <c r="A51" s="9">
        <v>42914</v>
      </c>
      <c r="B51" s="18">
        <v>24</v>
      </c>
      <c r="C51" s="18" t="s">
        <v>40</v>
      </c>
      <c r="D51" s="8"/>
      <c r="E51" s="15"/>
      <c r="F51" s="16">
        <f t="shared" si="1"/>
        <v>13499.719999999998</v>
      </c>
    </row>
    <row r="52" spans="1:6" ht="15" hidden="1">
      <c r="A52" s="9">
        <v>42894</v>
      </c>
      <c r="B52" s="18"/>
      <c r="C52" s="18" t="s">
        <v>35</v>
      </c>
      <c r="D52" s="8"/>
      <c r="E52" s="15">
        <f>2.77+2.62+175</f>
        <v>180.39</v>
      </c>
      <c r="F52" s="16">
        <f t="shared" si="1"/>
        <v>13319.329999999998</v>
      </c>
    </row>
    <row r="53" spans="1:6" ht="15" hidden="1">
      <c r="A53" s="9">
        <v>42914</v>
      </c>
      <c r="B53" s="18">
        <v>25</v>
      </c>
      <c r="C53" s="18" t="s">
        <v>38</v>
      </c>
      <c r="D53" s="8"/>
      <c r="E53" s="15">
        <v>1842</v>
      </c>
      <c r="F53" s="16">
        <f t="shared" si="1"/>
        <v>11477.329999999998</v>
      </c>
    </row>
    <row r="54" spans="1:6" ht="15" hidden="1">
      <c r="A54" s="9">
        <v>42927</v>
      </c>
      <c r="B54" s="18">
        <v>26</v>
      </c>
      <c r="C54" s="18" t="s">
        <v>41</v>
      </c>
      <c r="D54" s="8"/>
      <c r="E54" s="15">
        <v>1898.8</v>
      </c>
      <c r="F54" s="16">
        <f t="shared" si="1"/>
        <v>9578.529999999999</v>
      </c>
    </row>
    <row r="55" spans="1:6" ht="15" hidden="1">
      <c r="A55" s="9">
        <v>42934</v>
      </c>
      <c r="B55" s="18">
        <v>27</v>
      </c>
      <c r="C55" s="18" t="s">
        <v>38</v>
      </c>
      <c r="D55" s="8"/>
      <c r="E55" s="15">
        <v>1890</v>
      </c>
      <c r="F55" s="16">
        <f t="shared" si="1"/>
        <v>7688.529999999999</v>
      </c>
    </row>
    <row r="56" spans="1:6" s="14" customFormat="1" ht="15" hidden="1">
      <c r="A56" s="9">
        <v>42936</v>
      </c>
      <c r="B56" s="18">
        <v>10101010</v>
      </c>
      <c r="C56" s="18"/>
      <c r="D56" s="15">
        <v>11865.26</v>
      </c>
      <c r="E56" s="15"/>
      <c r="F56" s="16">
        <f t="shared" si="1"/>
        <v>19553.79</v>
      </c>
    </row>
    <row r="57" spans="1:6" ht="15" hidden="1">
      <c r="A57" s="9">
        <v>42937</v>
      </c>
      <c r="B57" s="18">
        <v>28</v>
      </c>
      <c r="C57" s="18" t="s">
        <v>38</v>
      </c>
      <c r="D57" s="8"/>
      <c r="E57" s="15">
        <v>1833</v>
      </c>
      <c r="F57" s="16">
        <f t="shared" si="1"/>
        <v>17720.79</v>
      </c>
    </row>
    <row r="58" spans="1:6" ht="15" hidden="1">
      <c r="A58" s="9">
        <v>42924</v>
      </c>
      <c r="B58" s="18"/>
      <c r="C58" s="18" t="s">
        <v>35</v>
      </c>
      <c r="D58" s="8"/>
      <c r="E58" s="15">
        <f>2.76+2.85+2.84+2.75+175</f>
        <v>186.2</v>
      </c>
      <c r="F58" s="16">
        <f t="shared" si="1"/>
        <v>17534.59</v>
      </c>
    </row>
    <row r="59" spans="1:6" ht="15" hidden="1">
      <c r="A59" s="9">
        <v>42954</v>
      </c>
      <c r="B59" s="8">
        <v>29</v>
      </c>
      <c r="C59" s="8" t="s">
        <v>38</v>
      </c>
      <c r="D59" s="8"/>
      <c r="E59" s="15">
        <v>1739.95</v>
      </c>
      <c r="F59" s="16">
        <f t="shared" si="1"/>
        <v>15794.64</v>
      </c>
    </row>
    <row r="60" spans="1:8" ht="15" hidden="1">
      <c r="A60" s="9">
        <v>42965</v>
      </c>
      <c r="B60" s="8">
        <v>30</v>
      </c>
      <c r="C60" s="8" t="str">
        <f>+C59</f>
        <v>Jose Antonio Almonte</v>
      </c>
      <c r="D60" s="8"/>
      <c r="E60" s="15">
        <v>1876.69</v>
      </c>
      <c r="F60" s="16">
        <f t="shared" si="1"/>
        <v>13917.949999999999</v>
      </c>
      <c r="H60" s="1"/>
    </row>
    <row r="61" spans="1:6" ht="15" hidden="1">
      <c r="A61" s="9">
        <v>42977</v>
      </c>
      <c r="B61" s="8">
        <v>31</v>
      </c>
      <c r="C61" s="8" t="str">
        <f>+C60</f>
        <v>Jose Antonio Almonte</v>
      </c>
      <c r="D61" s="8"/>
      <c r="E61" s="15">
        <v>1807</v>
      </c>
      <c r="F61" s="16">
        <f t="shared" si="1"/>
        <v>12110.949999999999</v>
      </c>
    </row>
    <row r="62" spans="1:6" ht="15" hidden="1">
      <c r="A62" s="9">
        <v>42978</v>
      </c>
      <c r="B62" s="8"/>
      <c r="C62" s="8" t="s">
        <v>42</v>
      </c>
      <c r="D62" s="8"/>
      <c r="E62" s="8">
        <v>180.43</v>
      </c>
      <c r="F62" s="16">
        <f t="shared" si="1"/>
        <v>11930.519999999999</v>
      </c>
    </row>
    <row r="63" spans="1:6" s="14" customFormat="1" ht="15" hidden="1">
      <c r="A63" s="9">
        <v>42987</v>
      </c>
      <c r="B63" s="8"/>
      <c r="C63" s="8" t="s">
        <v>44</v>
      </c>
      <c r="D63" s="15">
        <v>175</v>
      </c>
      <c r="E63" s="8"/>
      <c r="F63" s="16">
        <f t="shared" si="1"/>
        <v>12105.519999999999</v>
      </c>
    </row>
    <row r="64" spans="1:6" ht="15" hidden="1">
      <c r="A64" s="9">
        <v>42993</v>
      </c>
      <c r="B64" s="8">
        <v>32</v>
      </c>
      <c r="C64" s="8" t="s">
        <v>43</v>
      </c>
      <c r="D64" s="8"/>
      <c r="E64" s="15">
        <v>1864</v>
      </c>
      <c r="F64" s="16">
        <f t="shared" si="1"/>
        <v>10241.519999999999</v>
      </c>
    </row>
    <row r="65" spans="1:6" ht="15" hidden="1">
      <c r="A65" s="9">
        <v>43008</v>
      </c>
      <c r="B65" s="8"/>
      <c r="C65" s="8" t="s">
        <v>42</v>
      </c>
      <c r="D65" s="8"/>
      <c r="E65" s="15">
        <f>175+2.8+2.71</f>
        <v>180.51000000000002</v>
      </c>
      <c r="F65" s="16">
        <f t="shared" si="1"/>
        <v>10061.009999999998</v>
      </c>
    </row>
    <row r="66" spans="1:6" s="14" customFormat="1" ht="15" hidden="1">
      <c r="A66" s="9">
        <v>39360</v>
      </c>
      <c r="B66" s="8">
        <v>33</v>
      </c>
      <c r="C66" s="8" t="s">
        <v>43</v>
      </c>
      <c r="D66" s="8"/>
      <c r="E66" s="15">
        <v>1812.96</v>
      </c>
      <c r="F66" s="16">
        <f t="shared" si="1"/>
        <v>8248.05</v>
      </c>
    </row>
    <row r="67" spans="1:6" s="14" customFormat="1" ht="15" hidden="1">
      <c r="A67" s="9">
        <v>43025</v>
      </c>
      <c r="B67" s="8">
        <v>34</v>
      </c>
      <c r="C67" s="8" t="s">
        <v>45</v>
      </c>
      <c r="D67" s="8"/>
      <c r="E67" s="15">
        <v>1886.07</v>
      </c>
      <c r="F67" s="16">
        <f t="shared" si="1"/>
        <v>6361.98</v>
      </c>
    </row>
    <row r="68" spans="1:8" s="14" customFormat="1" ht="15" hidden="1">
      <c r="A68" s="9">
        <v>43036</v>
      </c>
      <c r="B68" s="8">
        <v>35</v>
      </c>
      <c r="C68" s="8" t="s">
        <v>45</v>
      </c>
      <c r="D68" s="8"/>
      <c r="E68" s="15">
        <v>1890</v>
      </c>
      <c r="F68" s="16">
        <f t="shared" si="1"/>
        <v>4471.98</v>
      </c>
      <c r="H68" s="1">
        <f>+E71+E72+E73+E75</f>
        <v>7359.6900000000005</v>
      </c>
    </row>
    <row r="69" spans="1:6" s="14" customFormat="1" ht="15" hidden="1">
      <c r="A69" s="11">
        <v>43039</v>
      </c>
      <c r="B69" s="6"/>
      <c r="C69" s="6" t="s">
        <v>46</v>
      </c>
      <c r="D69" s="6">
        <f>2.83+2.83+2.83</f>
        <v>8.49</v>
      </c>
      <c r="E69" s="7"/>
      <c r="F69" s="16">
        <f t="shared" si="1"/>
        <v>4480.469999999999</v>
      </c>
    </row>
    <row r="70" spans="1:6" ht="15">
      <c r="A70" s="29">
        <v>43039</v>
      </c>
      <c r="B70" s="28"/>
      <c r="C70" s="8" t="s">
        <v>50</v>
      </c>
      <c r="D70" s="8"/>
      <c r="E70" s="8">
        <f>175+2.84+2.83+2.83+2.83+2.83+2.72</f>
        <v>191.88000000000005</v>
      </c>
      <c r="F70" s="30">
        <f t="shared" si="1"/>
        <v>4288.589999999999</v>
      </c>
    </row>
    <row r="71" spans="1:6" ht="15">
      <c r="A71" s="29">
        <v>43041</v>
      </c>
      <c r="B71" s="28">
        <v>36</v>
      </c>
      <c r="C71" s="8" t="s">
        <v>49</v>
      </c>
      <c r="D71" s="8"/>
      <c r="E71" s="23">
        <v>1879.68</v>
      </c>
      <c r="F71" s="30">
        <f t="shared" si="1"/>
        <v>2408.909999999999</v>
      </c>
    </row>
    <row r="72" spans="1:6" ht="15">
      <c r="A72" s="29">
        <v>43049</v>
      </c>
      <c r="B72" s="28">
        <v>37</v>
      </c>
      <c r="C72" s="8" t="s">
        <v>49</v>
      </c>
      <c r="D72" s="8"/>
      <c r="E72" s="22">
        <v>1705.01</v>
      </c>
      <c r="F72" s="30">
        <f t="shared" si="1"/>
        <v>703.899999999999</v>
      </c>
    </row>
    <row r="73" spans="1:6" ht="15">
      <c r="A73" s="29">
        <v>43054</v>
      </c>
      <c r="B73" s="28">
        <v>38</v>
      </c>
      <c r="C73" s="8" t="s">
        <v>49</v>
      </c>
      <c r="D73" s="8"/>
      <c r="E73" s="22">
        <v>1905</v>
      </c>
      <c r="F73" s="30">
        <f t="shared" si="1"/>
        <v>-1201.100000000001</v>
      </c>
    </row>
    <row r="74" spans="1:6" s="14" customFormat="1" ht="15">
      <c r="A74" s="29">
        <v>43067</v>
      </c>
      <c r="B74" s="28"/>
      <c r="C74" s="8" t="s">
        <v>47</v>
      </c>
      <c r="D74" s="22">
        <v>20759.06</v>
      </c>
      <c r="E74" s="22"/>
      <c r="F74" s="30">
        <f t="shared" si="1"/>
        <v>19557.96</v>
      </c>
    </row>
    <row r="75" spans="1:6" ht="15">
      <c r="A75" s="29">
        <v>43068</v>
      </c>
      <c r="B75" s="28">
        <v>39</v>
      </c>
      <c r="C75" s="8" t="s">
        <v>49</v>
      </c>
      <c r="D75" s="8"/>
      <c r="E75" s="22">
        <v>1870</v>
      </c>
      <c r="F75" s="30">
        <f t="shared" si="1"/>
        <v>17687.96</v>
      </c>
    </row>
    <row r="76" spans="1:6" ht="15">
      <c r="A76" s="29">
        <v>43069</v>
      </c>
      <c r="B76" s="28"/>
      <c r="C76" s="8" t="s">
        <v>50</v>
      </c>
      <c r="D76" s="8"/>
      <c r="E76" s="8">
        <f>150+175+2.86+2.56+2.82</f>
        <v>333.24</v>
      </c>
      <c r="F76" s="30">
        <f t="shared" si="1"/>
        <v>17354.719999999998</v>
      </c>
    </row>
    <row r="77" spans="1:6" ht="15">
      <c r="A77" s="29">
        <v>43076</v>
      </c>
      <c r="B77" s="28">
        <v>40</v>
      </c>
      <c r="C77" s="8" t="s">
        <v>49</v>
      </c>
      <c r="D77" s="8"/>
      <c r="E77" s="22">
        <v>1872</v>
      </c>
      <c r="F77" s="30">
        <f t="shared" si="1"/>
        <v>15482.719999999998</v>
      </c>
    </row>
    <row r="78" spans="1:6" ht="15">
      <c r="A78" s="29">
        <v>43082</v>
      </c>
      <c r="B78" s="28">
        <v>41</v>
      </c>
      <c r="C78" s="8" t="s">
        <v>49</v>
      </c>
      <c r="D78" s="8"/>
      <c r="E78" s="22">
        <v>1925</v>
      </c>
      <c r="F78" s="30">
        <f t="shared" si="1"/>
        <v>13557.719999999998</v>
      </c>
    </row>
    <row r="79" spans="1:6" ht="15">
      <c r="A79" s="29">
        <v>43100</v>
      </c>
      <c r="B79" s="28"/>
      <c r="C79" s="8" t="s">
        <v>50</v>
      </c>
      <c r="D79" s="8"/>
      <c r="E79" s="22">
        <f>175+2.89+2.81+2.81</f>
        <v>183.51</v>
      </c>
      <c r="F79" s="30">
        <f t="shared" si="1"/>
        <v>13374.209999999997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10.7109375" style="0" bestFit="1" customWidth="1"/>
    <col min="3" max="3" width="28.00390625" style="0" bestFit="1" customWidth="1"/>
    <col min="4" max="4" width="6.421875" style="0" bestFit="1" customWidth="1"/>
    <col min="5" max="5" width="8.00390625" style="0" bestFit="1" customWidth="1"/>
  </cols>
  <sheetData>
    <row r="1" spans="1:6" ht="15">
      <c r="A1" s="32" t="s">
        <v>8</v>
      </c>
      <c r="B1" s="32"/>
      <c r="C1" s="32"/>
      <c r="D1" s="32"/>
      <c r="E1" s="32"/>
      <c r="F1" s="32"/>
    </row>
    <row r="2" spans="1:6" ht="15">
      <c r="A2" s="32" t="s">
        <v>9</v>
      </c>
      <c r="B2" s="32"/>
      <c r="C2" s="32"/>
      <c r="D2" s="32"/>
      <c r="E2" s="32"/>
      <c r="F2" s="32"/>
    </row>
    <row r="3" spans="1:6" ht="15">
      <c r="A3" s="36"/>
      <c r="B3" s="36"/>
      <c r="C3" s="36"/>
      <c r="D3" s="36"/>
      <c r="E3" s="36"/>
      <c r="F3" s="35"/>
    </row>
    <row r="4" spans="1:6" ht="15">
      <c r="A4" s="33" t="s">
        <v>6</v>
      </c>
      <c r="B4" s="33"/>
      <c r="C4" s="33"/>
      <c r="D4" s="33"/>
      <c r="E4" s="33"/>
      <c r="F4" s="33"/>
    </row>
    <row r="5" spans="1:6" ht="15">
      <c r="A5" s="33" t="s">
        <v>32</v>
      </c>
      <c r="B5" s="33"/>
      <c r="C5" s="33"/>
      <c r="D5" s="33"/>
      <c r="E5" s="33"/>
      <c r="F5" s="33"/>
    </row>
    <row r="6" spans="1:6" ht="15">
      <c r="A6" s="34" t="s">
        <v>51</v>
      </c>
      <c r="B6" s="34"/>
      <c r="C6" s="34"/>
      <c r="D6" s="34"/>
      <c r="E6" s="34"/>
      <c r="F6" s="34"/>
    </row>
    <row r="7" spans="1:6" ht="15">
      <c r="A7" s="33" t="s">
        <v>7</v>
      </c>
      <c r="B7" s="33"/>
      <c r="C7" s="33"/>
      <c r="D7" s="33"/>
      <c r="E7" s="33"/>
      <c r="F7" s="33"/>
    </row>
    <row r="8" spans="1:6" ht="15">
      <c r="A8" s="38"/>
      <c r="B8" s="38"/>
      <c r="C8" s="38"/>
      <c r="D8" s="38"/>
      <c r="E8" s="38"/>
      <c r="F8" s="35"/>
    </row>
    <row r="9" spans="1:6" ht="15">
      <c r="A9" s="37" t="s">
        <v>0</v>
      </c>
      <c r="B9" s="37" t="s">
        <v>5</v>
      </c>
      <c r="C9" s="37" t="s">
        <v>1</v>
      </c>
      <c r="D9" s="37" t="s">
        <v>2</v>
      </c>
      <c r="E9" s="37" t="s">
        <v>3</v>
      </c>
      <c r="F9" s="37" t="s">
        <v>4</v>
      </c>
    </row>
    <row r="10" spans="1:6" ht="15">
      <c r="A10" s="39">
        <v>43008</v>
      </c>
      <c r="B10" s="40" t="s">
        <v>52</v>
      </c>
      <c r="C10" s="40" t="s">
        <v>50</v>
      </c>
      <c r="D10" s="41"/>
      <c r="E10" s="41">
        <v>175</v>
      </c>
      <c r="F10" s="42">
        <v>134171.5900000002</v>
      </c>
    </row>
    <row r="11" spans="1:6" ht="15">
      <c r="A11" s="39">
        <v>43039</v>
      </c>
      <c r="B11" s="40"/>
      <c r="C11" s="40" t="s">
        <v>46</v>
      </c>
      <c r="D11" s="40"/>
      <c r="E11" s="41">
        <v>175</v>
      </c>
      <c r="F11" s="42">
        <v>133996.5900000002</v>
      </c>
    </row>
    <row r="12" spans="1:6" ht="15">
      <c r="A12" s="39">
        <v>43069</v>
      </c>
      <c r="B12" s="40"/>
      <c r="C12" s="40" t="s">
        <v>50</v>
      </c>
      <c r="D12" s="40"/>
      <c r="E12" s="41">
        <v>175</v>
      </c>
      <c r="F12" s="42">
        <v>133821.5900000002</v>
      </c>
    </row>
    <row r="13" spans="1:6" ht="15">
      <c r="A13" s="39">
        <v>43100</v>
      </c>
      <c r="B13" s="40"/>
      <c r="C13" s="40" t="s">
        <v>50</v>
      </c>
      <c r="D13" s="40"/>
      <c r="E13" s="41">
        <v>175</v>
      </c>
      <c r="F13" s="42">
        <v>133646.5900000002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C10" sqref="C10:C75"/>
    </sheetView>
  </sheetViews>
  <sheetFormatPr defaultColWidth="9.140625" defaultRowHeight="15"/>
  <cols>
    <col min="1" max="1" width="10.8515625" style="14" customWidth="1"/>
    <col min="2" max="2" width="9.00390625" style="14" bestFit="1" customWidth="1"/>
    <col min="3" max="3" width="43.421875" style="14" bestFit="1" customWidth="1"/>
    <col min="4" max="4" width="13.140625" style="14" bestFit="1" customWidth="1"/>
    <col min="5" max="5" width="11.8515625" style="14" customWidth="1"/>
    <col min="6" max="6" width="12.7109375" style="14" customWidth="1"/>
    <col min="7" max="7" width="10.57421875" style="14" bestFit="1" customWidth="1"/>
    <col min="8" max="8" width="14.140625" style="14" bestFit="1" customWidth="1"/>
    <col min="9" max="9" width="13.421875" style="14" customWidth="1"/>
    <col min="10" max="10" width="6.57421875" style="14" customWidth="1"/>
    <col min="11" max="11" width="38.00390625" style="14" bestFit="1" customWidth="1"/>
    <col min="12" max="12" width="11.57421875" style="14" bestFit="1" customWidth="1"/>
    <col min="13" max="13" width="13.140625" style="14" bestFit="1" customWidth="1"/>
    <col min="14" max="16384" width="9.140625" style="14" customWidth="1"/>
  </cols>
  <sheetData>
    <row r="1" spans="1:6" ht="15">
      <c r="A1" s="32" t="s">
        <v>8</v>
      </c>
      <c r="B1" s="32"/>
      <c r="C1" s="32"/>
      <c r="D1" s="32"/>
      <c r="E1" s="32"/>
      <c r="F1" s="32"/>
    </row>
    <row r="2" spans="1:6" ht="15">
      <c r="A2" s="32" t="s">
        <v>9</v>
      </c>
      <c r="B2" s="32"/>
      <c r="C2" s="32"/>
      <c r="D2" s="32"/>
      <c r="E2" s="32"/>
      <c r="F2" s="32"/>
    </row>
    <row r="3" spans="1:5" ht="15">
      <c r="A3" s="2"/>
      <c r="B3" s="2"/>
      <c r="C3" s="2"/>
      <c r="D3" s="2"/>
      <c r="E3" s="2"/>
    </row>
    <row r="4" spans="1:6" ht="15">
      <c r="A4" s="33" t="s">
        <v>6</v>
      </c>
      <c r="B4" s="33"/>
      <c r="C4" s="33"/>
      <c r="D4" s="33"/>
      <c r="E4" s="33"/>
      <c r="F4" s="33"/>
    </row>
    <row r="5" spans="1:6" ht="15">
      <c r="A5" s="33" t="s">
        <v>32</v>
      </c>
      <c r="B5" s="33"/>
      <c r="C5" s="33"/>
      <c r="D5" s="33"/>
      <c r="E5" s="33"/>
      <c r="F5" s="33"/>
    </row>
    <row r="6" spans="1:6" ht="15">
      <c r="A6" s="33" t="s">
        <v>11</v>
      </c>
      <c r="B6" s="33"/>
      <c r="C6" s="33"/>
      <c r="D6" s="33"/>
      <c r="E6" s="33"/>
      <c r="F6" s="33"/>
    </row>
    <row r="7" spans="1:6" ht="15">
      <c r="A7" s="33" t="s">
        <v>7</v>
      </c>
      <c r="B7" s="33"/>
      <c r="C7" s="33"/>
      <c r="D7" s="33"/>
      <c r="E7" s="33"/>
      <c r="F7" s="33"/>
    </row>
    <row r="8" spans="1:5" ht="15.75" thickBot="1">
      <c r="A8" s="21"/>
      <c r="B8" s="21"/>
      <c r="C8" s="21"/>
      <c r="D8" s="21"/>
      <c r="E8" s="21"/>
    </row>
    <row r="9" spans="1:6" ht="16.5" customHeight="1">
      <c r="A9" s="3" t="s">
        <v>0</v>
      </c>
      <c r="B9" s="3" t="s">
        <v>5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8" ht="15" customHeight="1">
      <c r="A10" s="9">
        <v>42521</v>
      </c>
      <c r="B10" s="8"/>
      <c r="C10" s="8" t="s">
        <v>12</v>
      </c>
      <c r="D10" s="22">
        <v>41771.26</v>
      </c>
      <c r="E10" s="22"/>
      <c r="F10" s="16">
        <f>+D10</f>
        <v>41771.26</v>
      </c>
      <c r="H10" s="4"/>
    </row>
    <row r="11" spans="1:8" ht="15">
      <c r="A11" s="9">
        <v>42521</v>
      </c>
      <c r="B11" s="8"/>
      <c r="C11" s="5" t="s">
        <v>10</v>
      </c>
      <c r="D11" s="22"/>
      <c r="E11" s="22">
        <f>175+150+175+150+175+150</f>
        <v>975</v>
      </c>
      <c r="F11" s="16">
        <f>+F10+D11-E11</f>
        <v>40796.26</v>
      </c>
      <c r="H11" s="4"/>
    </row>
    <row r="12" spans="1:6" ht="15">
      <c r="A12" s="9">
        <v>41806</v>
      </c>
      <c r="B12" s="8"/>
      <c r="C12" s="8" t="s">
        <v>13</v>
      </c>
      <c r="D12" s="8"/>
      <c r="E12" s="22">
        <f>175+15</f>
        <v>190</v>
      </c>
      <c r="F12" s="16">
        <f aca="true" t="shared" si="0" ref="F12:F75">+F11+D12-E12</f>
        <v>40606.26</v>
      </c>
    </row>
    <row r="13" spans="1:8" ht="15">
      <c r="A13" s="9">
        <v>42537</v>
      </c>
      <c r="B13" s="10" t="s">
        <v>15</v>
      </c>
      <c r="C13" s="8" t="s">
        <v>14</v>
      </c>
      <c r="D13" s="8"/>
      <c r="E13" s="22">
        <v>10000</v>
      </c>
      <c r="F13" s="16">
        <f t="shared" si="0"/>
        <v>30606.260000000002</v>
      </c>
      <c r="H13" s="1"/>
    </row>
    <row r="14" spans="1:6" ht="15">
      <c r="A14" s="9">
        <v>42563</v>
      </c>
      <c r="B14" s="10" t="s">
        <v>16</v>
      </c>
      <c r="C14" s="8" t="str">
        <f>+C13</f>
        <v>JOSE ALMONTE (CAJERO)</v>
      </c>
      <c r="D14" s="8"/>
      <c r="E14" s="22">
        <v>6546</v>
      </c>
      <c r="F14" s="16">
        <f t="shared" si="0"/>
        <v>24060.260000000002</v>
      </c>
    </row>
    <row r="15" spans="1:6" ht="15">
      <c r="A15" s="9">
        <v>42576</v>
      </c>
      <c r="B15" s="10" t="s">
        <v>17</v>
      </c>
      <c r="C15" s="8" t="str">
        <f>+C14</f>
        <v>JOSE ALMONTE (CAJERO)</v>
      </c>
      <c r="D15" s="8"/>
      <c r="E15" s="22">
        <v>6771.2</v>
      </c>
      <c r="F15" s="16">
        <f t="shared" si="0"/>
        <v>17289.06</v>
      </c>
    </row>
    <row r="16" spans="1:6" ht="15">
      <c r="A16" s="9">
        <v>42580</v>
      </c>
      <c r="B16" s="8"/>
      <c r="C16" s="8" t="s">
        <v>13</v>
      </c>
      <c r="D16" s="8"/>
      <c r="E16" s="22">
        <f>175+10.16+9.82</f>
        <v>194.98</v>
      </c>
      <c r="F16" s="16">
        <f t="shared" si="0"/>
        <v>17094.08</v>
      </c>
    </row>
    <row r="17" spans="1:6" ht="15">
      <c r="A17" s="9">
        <v>42605</v>
      </c>
      <c r="B17" s="10" t="s">
        <v>18</v>
      </c>
      <c r="C17" s="8" t="s">
        <v>14</v>
      </c>
      <c r="D17" s="8"/>
      <c r="E17" s="22">
        <v>6596</v>
      </c>
      <c r="F17" s="16">
        <f t="shared" si="0"/>
        <v>10498.080000000002</v>
      </c>
    </row>
    <row r="18" spans="1:6" ht="15">
      <c r="A18" s="9">
        <v>42613</v>
      </c>
      <c r="B18" s="8"/>
      <c r="C18" s="8" t="s">
        <v>10</v>
      </c>
      <c r="D18" s="8"/>
      <c r="E18" s="22">
        <f>175+9.89</f>
        <v>184.89</v>
      </c>
      <c r="F18" s="16">
        <f t="shared" si="0"/>
        <v>10313.190000000002</v>
      </c>
    </row>
    <row r="19" spans="1:6" ht="15">
      <c r="A19" s="9">
        <v>42621</v>
      </c>
      <c r="B19" s="10" t="s">
        <v>19</v>
      </c>
      <c r="C19" s="8" t="s">
        <v>20</v>
      </c>
      <c r="D19" s="8"/>
      <c r="E19" s="22">
        <v>6390</v>
      </c>
      <c r="F19" s="16">
        <f t="shared" si="0"/>
        <v>3923.1900000000023</v>
      </c>
    </row>
    <row r="20" spans="1:6" ht="15">
      <c r="A20" s="9">
        <v>42635</v>
      </c>
      <c r="B20" s="10"/>
      <c r="C20" s="8" t="s">
        <v>22</v>
      </c>
      <c r="D20" s="8">
        <v>21458.07</v>
      </c>
      <c r="E20" s="22"/>
      <c r="F20" s="16">
        <f t="shared" si="0"/>
        <v>25381.260000000002</v>
      </c>
    </row>
    <row r="21" spans="1:6" ht="15">
      <c r="A21" s="9">
        <v>42642</v>
      </c>
      <c r="B21" s="10" t="s">
        <v>21</v>
      </c>
      <c r="C21" s="8" t="str">
        <f>+C19</f>
        <v>JOSE ALMONTE  (CAJERO) </v>
      </c>
      <c r="D21" s="8"/>
      <c r="E21" s="22">
        <v>6295.76</v>
      </c>
      <c r="F21" s="16">
        <f t="shared" si="0"/>
        <v>19085.5</v>
      </c>
    </row>
    <row r="22" spans="1:6" ht="19.5" customHeight="1">
      <c r="A22" s="9">
        <v>42643</v>
      </c>
      <c r="B22" s="8"/>
      <c r="C22" s="8" t="s">
        <v>10</v>
      </c>
      <c r="D22" s="8"/>
      <c r="E22" s="22">
        <f>175+9.44+9.59</f>
        <v>194.03</v>
      </c>
      <c r="F22" s="16">
        <f t="shared" si="0"/>
        <v>18891.47</v>
      </c>
    </row>
    <row r="23" spans="1:6" ht="15">
      <c r="A23" s="9">
        <v>37191</v>
      </c>
      <c r="B23" s="10" t="s">
        <v>23</v>
      </c>
      <c r="C23" s="8" t="s">
        <v>14</v>
      </c>
      <c r="D23" s="8"/>
      <c r="E23" s="22">
        <v>6799</v>
      </c>
      <c r="F23" s="16">
        <f t="shared" si="0"/>
        <v>12092.470000000001</v>
      </c>
    </row>
    <row r="24" spans="1:6" ht="15">
      <c r="A24" s="9">
        <v>42674</v>
      </c>
      <c r="B24" s="8"/>
      <c r="C24" s="8" t="s">
        <v>10</v>
      </c>
      <c r="D24" s="8"/>
      <c r="E24" s="8">
        <f>175+10.2</f>
        <v>185.2</v>
      </c>
      <c r="F24" s="16">
        <f t="shared" si="0"/>
        <v>11907.27</v>
      </c>
    </row>
    <row r="25" spans="1:6" ht="15">
      <c r="A25" s="9">
        <v>42690</v>
      </c>
      <c r="B25" s="10" t="s">
        <v>24</v>
      </c>
      <c r="C25" s="8" t="s">
        <v>25</v>
      </c>
      <c r="D25" s="8"/>
      <c r="E25" s="22">
        <v>6185</v>
      </c>
      <c r="F25" s="16">
        <f t="shared" si="0"/>
        <v>5722.27</v>
      </c>
    </row>
    <row r="26" spans="1:6" ht="15">
      <c r="A26" s="9">
        <v>42704</v>
      </c>
      <c r="B26" s="8"/>
      <c r="C26" s="8" t="s">
        <v>10</v>
      </c>
      <c r="D26" s="8"/>
      <c r="E26" s="22">
        <f>175+9.28</f>
        <v>184.28</v>
      </c>
      <c r="F26" s="16">
        <f t="shared" si="0"/>
        <v>5537.990000000001</v>
      </c>
    </row>
    <row r="27" spans="1:6" ht="15">
      <c r="A27" s="9">
        <v>42714</v>
      </c>
      <c r="B27" s="10" t="s">
        <v>26</v>
      </c>
      <c r="C27" s="8" t="s">
        <v>27</v>
      </c>
      <c r="D27" s="8"/>
      <c r="E27" s="8"/>
      <c r="F27" s="16">
        <f t="shared" si="0"/>
        <v>5537.990000000001</v>
      </c>
    </row>
    <row r="28" spans="1:6" ht="15">
      <c r="A28" s="9">
        <v>42705</v>
      </c>
      <c r="B28" s="8">
        <v>10</v>
      </c>
      <c r="C28" s="8" t="s">
        <v>28</v>
      </c>
      <c r="D28" s="22"/>
      <c r="E28" s="8">
        <v>6150</v>
      </c>
      <c r="F28" s="16">
        <f t="shared" si="0"/>
        <v>-612.0099999999993</v>
      </c>
    </row>
    <row r="29" spans="1:6" ht="15">
      <c r="A29" s="9">
        <v>42706</v>
      </c>
      <c r="B29" s="8"/>
      <c r="C29" s="8" t="s">
        <v>31</v>
      </c>
      <c r="D29" s="22">
        <v>19863.99</v>
      </c>
      <c r="E29" s="8"/>
      <c r="F29" s="16">
        <f t="shared" si="0"/>
        <v>19251.980000000003</v>
      </c>
    </row>
    <row r="30" spans="1:6" ht="15">
      <c r="A30" s="9">
        <v>42723</v>
      </c>
      <c r="B30" s="8">
        <v>11</v>
      </c>
      <c r="C30" s="8" t="str">
        <f>+C28</f>
        <v>Jose Almonte </v>
      </c>
      <c r="D30" s="22"/>
      <c r="E30" s="8">
        <v>6474</v>
      </c>
      <c r="F30" s="16">
        <f t="shared" si="0"/>
        <v>12777.980000000003</v>
      </c>
    </row>
    <row r="31" spans="1:6" ht="15">
      <c r="A31" s="9">
        <v>42734</v>
      </c>
      <c r="B31" s="8"/>
      <c r="C31" s="8" t="s">
        <v>29</v>
      </c>
      <c r="D31" s="22">
        <v>2497</v>
      </c>
      <c r="E31" s="22"/>
      <c r="F31" s="16">
        <f t="shared" si="0"/>
        <v>15274.980000000003</v>
      </c>
    </row>
    <row r="32" spans="1:6" ht="15">
      <c r="A32" s="9">
        <v>42734</v>
      </c>
      <c r="B32" s="8"/>
      <c r="C32" s="8" t="s">
        <v>30</v>
      </c>
      <c r="D32" s="8"/>
      <c r="E32" s="8">
        <v>193.94</v>
      </c>
      <c r="F32" s="16">
        <f t="shared" si="0"/>
        <v>15081.040000000003</v>
      </c>
    </row>
    <row r="33" spans="1:6" ht="15">
      <c r="A33" s="9">
        <v>42766</v>
      </c>
      <c r="B33" s="8"/>
      <c r="C33" s="8" t="s">
        <v>30</v>
      </c>
      <c r="D33" s="8"/>
      <c r="E33" s="22">
        <v>175</v>
      </c>
      <c r="F33" s="16">
        <f>+F32+D33-E33</f>
        <v>14906.040000000003</v>
      </c>
    </row>
    <row r="34" spans="1:6" ht="15">
      <c r="A34" s="9">
        <v>42794</v>
      </c>
      <c r="B34" s="8"/>
      <c r="C34" s="8" t="s">
        <v>30</v>
      </c>
      <c r="D34" s="8"/>
      <c r="E34" s="22">
        <v>175</v>
      </c>
      <c r="F34" s="16">
        <f t="shared" si="0"/>
        <v>14731.040000000003</v>
      </c>
    </row>
    <row r="35" spans="1:9" ht="15">
      <c r="A35" s="9">
        <v>42769</v>
      </c>
      <c r="B35" s="8">
        <v>12</v>
      </c>
      <c r="C35" s="8" t="s">
        <v>27</v>
      </c>
      <c r="D35" s="22"/>
      <c r="E35" s="22">
        <v>0</v>
      </c>
      <c r="F35" s="16">
        <f t="shared" si="0"/>
        <v>14731.040000000003</v>
      </c>
      <c r="I35" s="13"/>
    </row>
    <row r="36" spans="1:6" ht="15">
      <c r="A36" s="9">
        <f>+A35</f>
        <v>42769</v>
      </c>
      <c r="B36" s="8">
        <v>13</v>
      </c>
      <c r="C36" s="8" t="s">
        <v>27</v>
      </c>
      <c r="D36" s="22"/>
      <c r="E36" s="22">
        <v>0</v>
      </c>
      <c r="F36" s="16">
        <f t="shared" si="0"/>
        <v>14731.040000000003</v>
      </c>
    </row>
    <row r="37" spans="1:6" ht="15">
      <c r="A37" s="9">
        <v>42811</v>
      </c>
      <c r="B37" s="8">
        <v>10101010</v>
      </c>
      <c r="C37" s="8" t="s">
        <v>33</v>
      </c>
      <c r="D37" s="22">
        <v>15025.96</v>
      </c>
      <c r="E37" s="22"/>
      <c r="F37" s="16">
        <f t="shared" si="0"/>
        <v>29757</v>
      </c>
    </row>
    <row r="38" spans="1:6" ht="15">
      <c r="A38" s="9">
        <v>42814</v>
      </c>
      <c r="B38" s="8">
        <v>14</v>
      </c>
      <c r="C38" s="8" t="s">
        <v>34</v>
      </c>
      <c r="D38" s="22"/>
      <c r="E38" s="22">
        <v>3000</v>
      </c>
      <c r="F38" s="16">
        <f t="shared" si="0"/>
        <v>26757</v>
      </c>
    </row>
    <row r="39" spans="1:6" ht="15">
      <c r="A39" s="9">
        <v>42825</v>
      </c>
      <c r="B39" s="8"/>
      <c r="C39" s="8" t="s">
        <v>35</v>
      </c>
      <c r="D39" s="22"/>
      <c r="E39" s="22">
        <f>175+4.5</f>
        <v>179.5</v>
      </c>
      <c r="F39" s="16">
        <f t="shared" si="0"/>
        <v>26577.5</v>
      </c>
    </row>
    <row r="40" spans="1:6" ht="15">
      <c r="A40" s="9">
        <v>42831</v>
      </c>
      <c r="B40" s="8">
        <v>15</v>
      </c>
      <c r="C40" s="8" t="s">
        <v>36</v>
      </c>
      <c r="D40" s="22"/>
      <c r="E40" s="22">
        <v>1933</v>
      </c>
      <c r="F40" s="16">
        <f t="shared" si="0"/>
        <v>24644.5</v>
      </c>
    </row>
    <row r="41" spans="1:6" ht="15">
      <c r="A41" s="9">
        <v>42849</v>
      </c>
      <c r="B41" s="8">
        <v>16</v>
      </c>
      <c r="C41" s="8" t="str">
        <f>+C40</f>
        <v>Juan Ramirez</v>
      </c>
      <c r="D41" s="22"/>
      <c r="E41" s="22">
        <v>1719.85</v>
      </c>
      <c r="F41" s="16">
        <f t="shared" si="0"/>
        <v>22924.65</v>
      </c>
    </row>
    <row r="42" spans="1:6" ht="15">
      <c r="A42" s="9">
        <v>42853</v>
      </c>
      <c r="B42" s="8"/>
      <c r="C42" s="8" t="s">
        <v>37</v>
      </c>
      <c r="D42" s="22"/>
      <c r="E42" s="22">
        <f>2.9+2.58+175</f>
        <v>180.48</v>
      </c>
      <c r="F42" s="17">
        <f t="shared" si="0"/>
        <v>22744.170000000002</v>
      </c>
    </row>
    <row r="43" spans="1:6" ht="15">
      <c r="A43" s="9">
        <v>42857</v>
      </c>
      <c r="B43" s="18">
        <v>17</v>
      </c>
      <c r="C43" s="18" t="s">
        <v>38</v>
      </c>
      <c r="D43" s="8"/>
      <c r="E43" s="19">
        <v>1768.2</v>
      </c>
      <c r="F43" s="17">
        <f t="shared" si="0"/>
        <v>20975.97</v>
      </c>
    </row>
    <row r="44" spans="1:6" ht="15">
      <c r="A44" s="9">
        <v>42871</v>
      </c>
      <c r="B44" s="18">
        <v>18</v>
      </c>
      <c r="C44" s="18" t="s">
        <v>39</v>
      </c>
      <c r="D44" s="8"/>
      <c r="E44" s="19">
        <v>0</v>
      </c>
      <c r="F44" s="17">
        <f t="shared" si="0"/>
        <v>20975.97</v>
      </c>
    </row>
    <row r="45" spans="1:6" ht="15">
      <c r="A45" s="9">
        <v>42871</v>
      </c>
      <c r="B45" s="18">
        <v>19</v>
      </c>
      <c r="C45" s="18" t="s">
        <v>38</v>
      </c>
      <c r="D45" s="8"/>
      <c r="E45" s="19">
        <v>1810</v>
      </c>
      <c r="F45" s="17">
        <f t="shared" si="0"/>
        <v>19165.97</v>
      </c>
    </row>
    <row r="46" spans="1:6" ht="15">
      <c r="A46" s="9">
        <v>42879</v>
      </c>
      <c r="B46" s="18">
        <v>20</v>
      </c>
      <c r="C46" s="18" t="s">
        <v>38</v>
      </c>
      <c r="D46" s="8"/>
      <c r="E46" s="19">
        <v>1889.99</v>
      </c>
      <c r="F46" s="17">
        <f t="shared" si="0"/>
        <v>17275.98</v>
      </c>
    </row>
    <row r="47" spans="1:6" ht="15">
      <c r="A47" s="9">
        <v>42886</v>
      </c>
      <c r="B47" s="8"/>
      <c r="C47" s="18" t="s">
        <v>35</v>
      </c>
      <c r="D47" s="8"/>
      <c r="E47" s="22">
        <f>175+2.83+2.72+2.65</f>
        <v>183.20000000000002</v>
      </c>
      <c r="F47" s="16">
        <f t="shared" si="0"/>
        <v>17092.78</v>
      </c>
    </row>
    <row r="48" spans="1:6" ht="15">
      <c r="A48" s="9">
        <v>42894</v>
      </c>
      <c r="B48" s="18">
        <v>21</v>
      </c>
      <c r="C48" s="18" t="s">
        <v>38</v>
      </c>
      <c r="D48" s="8"/>
      <c r="E48" s="22">
        <v>1848.27</v>
      </c>
      <c r="F48" s="16">
        <f t="shared" si="0"/>
        <v>15244.509999999998</v>
      </c>
    </row>
    <row r="49" spans="1:6" ht="15">
      <c r="A49" s="9">
        <v>42907</v>
      </c>
      <c r="B49" s="18">
        <v>22</v>
      </c>
      <c r="C49" s="18" t="s">
        <v>40</v>
      </c>
      <c r="D49" s="8"/>
      <c r="E49" s="22"/>
      <c r="F49" s="16">
        <f t="shared" si="0"/>
        <v>15244.509999999998</v>
      </c>
    </row>
    <row r="50" spans="1:6" ht="15">
      <c r="A50" s="9">
        <v>42907</v>
      </c>
      <c r="B50" s="18">
        <v>23</v>
      </c>
      <c r="C50" s="18" t="s">
        <v>41</v>
      </c>
      <c r="D50" s="8"/>
      <c r="E50" s="22">
        <v>1744.79</v>
      </c>
      <c r="F50" s="16">
        <f t="shared" si="0"/>
        <v>13499.719999999998</v>
      </c>
    </row>
    <row r="51" spans="1:6" ht="15">
      <c r="A51" s="9">
        <v>42914</v>
      </c>
      <c r="B51" s="18">
        <v>24</v>
      </c>
      <c r="C51" s="18" t="s">
        <v>40</v>
      </c>
      <c r="D51" s="8"/>
      <c r="E51" s="22"/>
      <c r="F51" s="16">
        <f t="shared" si="0"/>
        <v>13499.719999999998</v>
      </c>
    </row>
    <row r="52" spans="1:6" ht="15">
      <c r="A52" s="9">
        <v>42894</v>
      </c>
      <c r="B52" s="18"/>
      <c r="C52" s="18" t="s">
        <v>35</v>
      </c>
      <c r="D52" s="8"/>
      <c r="E52" s="22">
        <f>2.77+2.62+175</f>
        <v>180.39</v>
      </c>
      <c r="F52" s="16">
        <f t="shared" si="0"/>
        <v>13319.329999999998</v>
      </c>
    </row>
    <row r="53" spans="1:6" ht="15">
      <c r="A53" s="9">
        <v>42914</v>
      </c>
      <c r="B53" s="18">
        <v>25</v>
      </c>
      <c r="C53" s="18" t="s">
        <v>38</v>
      </c>
      <c r="D53" s="8"/>
      <c r="E53" s="22">
        <v>1842</v>
      </c>
      <c r="F53" s="16">
        <f t="shared" si="0"/>
        <v>11477.329999999998</v>
      </c>
    </row>
    <row r="54" spans="1:6" ht="15">
      <c r="A54" s="9">
        <v>42927</v>
      </c>
      <c r="B54" s="18">
        <v>26</v>
      </c>
      <c r="C54" s="18" t="s">
        <v>41</v>
      </c>
      <c r="D54" s="8"/>
      <c r="E54" s="22">
        <v>1898.8</v>
      </c>
      <c r="F54" s="16">
        <f t="shared" si="0"/>
        <v>9578.529999999999</v>
      </c>
    </row>
    <row r="55" spans="1:6" ht="15">
      <c r="A55" s="9">
        <v>42934</v>
      </c>
      <c r="B55" s="18">
        <v>27</v>
      </c>
      <c r="C55" s="18" t="s">
        <v>38</v>
      </c>
      <c r="D55" s="8"/>
      <c r="E55" s="22">
        <v>1890</v>
      </c>
      <c r="F55" s="16">
        <f t="shared" si="0"/>
        <v>7688.529999999999</v>
      </c>
    </row>
    <row r="56" spans="1:6" ht="15">
      <c r="A56" s="9">
        <v>42936</v>
      </c>
      <c r="B56" s="18">
        <v>10101010</v>
      </c>
      <c r="C56" s="18"/>
      <c r="D56" s="22">
        <v>11865.26</v>
      </c>
      <c r="E56" s="22"/>
      <c r="F56" s="16">
        <f t="shared" si="0"/>
        <v>19553.79</v>
      </c>
    </row>
    <row r="57" spans="1:6" ht="15">
      <c r="A57" s="9">
        <v>42937</v>
      </c>
      <c r="B57" s="18">
        <v>28</v>
      </c>
      <c r="C57" s="18" t="s">
        <v>38</v>
      </c>
      <c r="D57" s="8"/>
      <c r="E57" s="22">
        <v>1833</v>
      </c>
      <c r="F57" s="16">
        <f t="shared" si="0"/>
        <v>17720.79</v>
      </c>
    </row>
    <row r="58" spans="1:6" ht="15">
      <c r="A58" s="9">
        <v>42924</v>
      </c>
      <c r="B58" s="18"/>
      <c r="C58" s="18" t="s">
        <v>35</v>
      </c>
      <c r="D58" s="8"/>
      <c r="E58" s="22">
        <f>2.76+2.85+2.84+2.75+175</f>
        <v>186.2</v>
      </c>
      <c r="F58" s="16">
        <f t="shared" si="0"/>
        <v>17534.59</v>
      </c>
    </row>
    <row r="59" spans="1:6" ht="15">
      <c r="A59" s="9">
        <v>42954</v>
      </c>
      <c r="B59" s="8">
        <v>29</v>
      </c>
      <c r="C59" s="8" t="s">
        <v>38</v>
      </c>
      <c r="D59" s="8"/>
      <c r="E59" s="22">
        <v>1739.95</v>
      </c>
      <c r="F59" s="16">
        <f t="shared" si="0"/>
        <v>15794.64</v>
      </c>
    </row>
    <row r="60" spans="1:8" ht="15">
      <c r="A60" s="9">
        <v>42965</v>
      </c>
      <c r="B60" s="8">
        <v>30</v>
      </c>
      <c r="C60" s="8" t="str">
        <f>+C59</f>
        <v>Jose Antonio Almonte</v>
      </c>
      <c r="D60" s="8"/>
      <c r="E60" s="22">
        <v>1876.69</v>
      </c>
      <c r="F60" s="16">
        <f t="shared" si="0"/>
        <v>13917.949999999999</v>
      </c>
      <c r="H60" s="1"/>
    </row>
    <row r="61" spans="1:6" ht="15">
      <c r="A61" s="9">
        <v>42977</v>
      </c>
      <c r="B61" s="8">
        <v>31</v>
      </c>
      <c r="C61" s="8" t="str">
        <f>+C60</f>
        <v>Jose Antonio Almonte</v>
      </c>
      <c r="D61" s="8"/>
      <c r="E61" s="22">
        <v>1807</v>
      </c>
      <c r="F61" s="16">
        <f t="shared" si="0"/>
        <v>12110.949999999999</v>
      </c>
    </row>
    <row r="62" spans="1:6" ht="15">
      <c r="A62" s="9">
        <v>42978</v>
      </c>
      <c r="B62" s="8"/>
      <c r="C62" s="8" t="s">
        <v>42</v>
      </c>
      <c r="D62" s="8"/>
      <c r="E62" s="8">
        <v>180.43</v>
      </c>
      <c r="F62" s="16">
        <f t="shared" si="0"/>
        <v>11930.519999999999</v>
      </c>
    </row>
    <row r="63" spans="1:6" ht="15">
      <c r="A63" s="9">
        <v>42987</v>
      </c>
      <c r="B63" s="8"/>
      <c r="C63" s="8" t="s">
        <v>44</v>
      </c>
      <c r="D63" s="22">
        <v>175</v>
      </c>
      <c r="E63" s="8"/>
      <c r="F63" s="16">
        <f t="shared" si="0"/>
        <v>12105.519999999999</v>
      </c>
    </row>
    <row r="64" spans="1:6" ht="15">
      <c r="A64" s="9">
        <v>42993</v>
      </c>
      <c r="B64" s="8">
        <v>32</v>
      </c>
      <c r="C64" s="8" t="s">
        <v>43</v>
      </c>
      <c r="D64" s="8"/>
      <c r="E64" s="22">
        <v>1864</v>
      </c>
      <c r="F64" s="16">
        <f t="shared" si="0"/>
        <v>10241.519999999999</v>
      </c>
    </row>
    <row r="65" spans="1:6" ht="15">
      <c r="A65" s="9">
        <v>43008</v>
      </c>
      <c r="B65" s="8"/>
      <c r="C65" s="8" t="s">
        <v>42</v>
      </c>
      <c r="D65" s="8"/>
      <c r="E65" s="22">
        <f>175+2.8+2.71</f>
        <v>180.51000000000002</v>
      </c>
      <c r="F65" s="16">
        <f t="shared" si="0"/>
        <v>10061.009999999998</v>
      </c>
    </row>
    <row r="66" spans="1:6" ht="15">
      <c r="A66" s="9">
        <v>39360</v>
      </c>
      <c r="B66" s="8">
        <v>33</v>
      </c>
      <c r="C66" s="8" t="s">
        <v>43</v>
      </c>
      <c r="D66" s="8"/>
      <c r="E66" s="22">
        <v>1812.96</v>
      </c>
      <c r="F66" s="16">
        <f t="shared" si="0"/>
        <v>8248.05</v>
      </c>
    </row>
    <row r="67" spans="1:6" ht="15">
      <c r="A67" s="9">
        <v>43025</v>
      </c>
      <c r="B67" s="8">
        <v>34</v>
      </c>
      <c r="C67" s="8" t="s">
        <v>45</v>
      </c>
      <c r="D67" s="8"/>
      <c r="E67" s="22">
        <v>1886.07</v>
      </c>
      <c r="F67" s="16">
        <f t="shared" si="0"/>
        <v>6361.98</v>
      </c>
    </row>
    <row r="68" spans="1:8" ht="15">
      <c r="A68" s="9">
        <v>43036</v>
      </c>
      <c r="B68" s="8">
        <v>35</v>
      </c>
      <c r="C68" s="8" t="s">
        <v>45</v>
      </c>
      <c r="D68" s="8"/>
      <c r="E68" s="22">
        <v>1890</v>
      </c>
      <c r="F68" s="16">
        <f t="shared" si="0"/>
        <v>4471.98</v>
      </c>
      <c r="H68" s="1"/>
    </row>
    <row r="69" spans="1:6" ht="15">
      <c r="A69" s="11">
        <v>43039</v>
      </c>
      <c r="B69" s="6"/>
      <c r="C69" s="6" t="s">
        <v>46</v>
      </c>
      <c r="D69" s="6">
        <f>2.83+2.83+2.83</f>
        <v>8.49</v>
      </c>
      <c r="E69" s="7"/>
      <c r="F69" s="16">
        <f t="shared" si="0"/>
        <v>4480.469999999999</v>
      </c>
    </row>
    <row r="70" spans="1:6" ht="15">
      <c r="A70" s="11">
        <v>43039</v>
      </c>
      <c r="B70" s="6"/>
      <c r="C70" s="6" t="s">
        <v>30</v>
      </c>
      <c r="D70" s="6"/>
      <c r="E70" s="6">
        <f>175+2.84+2.83+2.83+2.83+2.83+2.72</f>
        <v>191.88000000000005</v>
      </c>
      <c r="F70" s="20">
        <f t="shared" si="0"/>
        <v>4288.589999999999</v>
      </c>
    </row>
    <row r="71" spans="1:8" ht="15">
      <c r="A71" s="9">
        <v>43041</v>
      </c>
      <c r="B71" s="8">
        <v>36</v>
      </c>
      <c r="C71" s="8" t="s">
        <v>43</v>
      </c>
      <c r="D71" s="8"/>
      <c r="E71" s="23">
        <v>1879.68</v>
      </c>
      <c r="F71" s="20">
        <f t="shared" si="0"/>
        <v>2408.909999999999</v>
      </c>
      <c r="H71" s="1"/>
    </row>
    <row r="72" spans="1:8" ht="15">
      <c r="A72" s="9">
        <v>43049</v>
      </c>
      <c r="B72" s="8">
        <v>37</v>
      </c>
      <c r="C72" s="8" t="s">
        <v>45</v>
      </c>
      <c r="D72" s="8"/>
      <c r="E72" s="22">
        <v>1705.01</v>
      </c>
      <c r="F72" s="20">
        <f t="shared" si="0"/>
        <v>703.899999999999</v>
      </c>
      <c r="H72" s="1"/>
    </row>
    <row r="73" spans="1:6" ht="15">
      <c r="A73" s="9">
        <v>43054</v>
      </c>
      <c r="B73" s="8">
        <v>38</v>
      </c>
      <c r="C73" s="8" t="s">
        <v>45</v>
      </c>
      <c r="D73" s="8"/>
      <c r="E73" s="22">
        <v>1905</v>
      </c>
      <c r="F73" s="20">
        <f t="shared" si="0"/>
        <v>-1201.100000000001</v>
      </c>
    </row>
    <row r="74" spans="1:6" ht="15">
      <c r="A74" s="9">
        <v>43067</v>
      </c>
      <c r="B74" s="8"/>
      <c r="C74" s="8" t="s">
        <v>47</v>
      </c>
      <c r="D74" s="22">
        <v>20759.06</v>
      </c>
      <c r="E74" s="22"/>
      <c r="F74" s="20">
        <f t="shared" si="0"/>
        <v>19557.96</v>
      </c>
    </row>
    <row r="75" spans="1:6" ht="15">
      <c r="A75" s="9">
        <v>43068</v>
      </c>
      <c r="B75" s="8">
        <v>39</v>
      </c>
      <c r="C75" s="8" t="s">
        <v>45</v>
      </c>
      <c r="D75" s="8"/>
      <c r="E75" s="22">
        <v>1870</v>
      </c>
      <c r="F75" s="20">
        <f t="shared" si="0"/>
        <v>17687.96</v>
      </c>
    </row>
    <row r="76" spans="1:6" ht="15">
      <c r="A76" s="11">
        <v>43069</v>
      </c>
      <c r="B76" s="6"/>
      <c r="C76" s="6" t="s">
        <v>30</v>
      </c>
      <c r="D76" s="6"/>
      <c r="E76" s="6">
        <f>150+175+2.86+2.56+2.82</f>
        <v>333.24</v>
      </c>
      <c r="F76" s="20">
        <f>+F75+D76-E76</f>
        <v>17354.719999999998</v>
      </c>
    </row>
    <row r="77" spans="1:6" ht="15">
      <c r="A77" s="25">
        <v>43076</v>
      </c>
      <c r="B77" s="24">
        <v>40</v>
      </c>
      <c r="C77" s="24" t="s">
        <v>45</v>
      </c>
      <c r="D77" s="24"/>
      <c r="E77" s="26">
        <v>1872</v>
      </c>
      <c r="F77" s="20">
        <f>+F76+D77-E77</f>
        <v>15482.719999999998</v>
      </c>
    </row>
    <row r="78" spans="1:6" ht="15">
      <c r="A78" s="25">
        <v>43082</v>
      </c>
      <c r="B78" s="24">
        <v>41</v>
      </c>
      <c r="C78" s="24" t="s">
        <v>45</v>
      </c>
      <c r="D78" s="24"/>
      <c r="E78" s="26">
        <v>1925</v>
      </c>
      <c r="F78" s="20">
        <f>+F77+D78-E78</f>
        <v>13557.719999999998</v>
      </c>
    </row>
    <row r="79" spans="1:6" ht="15">
      <c r="A79" s="25">
        <v>43100</v>
      </c>
      <c r="B79" s="24"/>
      <c r="C79" s="24" t="s">
        <v>48</v>
      </c>
      <c r="D79" s="24"/>
      <c r="E79" s="26"/>
      <c r="F79" s="27">
        <f>+F78+D79-E79</f>
        <v>13557.719999999998</v>
      </c>
    </row>
    <row r="87" spans="3:5" ht="15">
      <c r="C87" s="14">
        <v>0</v>
      </c>
      <c r="E87" s="14">
        <v>0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Carlos Coronado</cp:lastModifiedBy>
  <cp:lastPrinted>2017-04-03T22:49:29Z</cp:lastPrinted>
  <dcterms:created xsi:type="dcterms:W3CDTF">2009-11-16T14:09:44Z</dcterms:created>
  <dcterms:modified xsi:type="dcterms:W3CDTF">2018-01-09T18:22:50Z</dcterms:modified>
  <cp:category/>
  <cp:version/>
  <cp:contentType/>
  <cp:contentStatus/>
</cp:coreProperties>
</file>